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pivotTables/pivotTable1.xml" ContentType="application/vnd.openxmlformats-officedocument.spreadsheetml.pivotTable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drawings/drawing3.xml" ContentType="application/vnd.openxmlformats-officedocument.drawing+xml"/>
  <Override PartName="/xl/charts/chartEx1.xml" ContentType="application/vnd.ms-office.chartex+xml"/>
  <Override PartName="/xl/charts/style2.xml" ContentType="application/vnd.ms-office.chartstyle+xml"/>
  <Override PartName="/xl/charts/colors2.xml" ContentType="application/vnd.ms-office.chartcolorstyle+xml"/>
  <Override PartName="/xl/charts/chartEx2.xml" ContentType="application/vnd.ms-office.chartex+xml"/>
  <Override PartName="/xl/charts/style3.xml" ContentType="application/vnd.ms-office.chartstyle+xml"/>
  <Override PartName="/xl/charts/colors3.xml" ContentType="application/vnd.ms-office.chartcolorstyle+xml"/>
  <Override PartName="/xl/charts/chart2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3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4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5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30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officedataapps-my.sharepoint.com/personal/svetlana_cheusheva_office-data-apps_com/Documents/Blog/Excel Copilot/"/>
    </mc:Choice>
  </mc:AlternateContent>
  <xr:revisionPtr revIDLastSave="361" documentId="8_{B9D29CB6-BDD5-465D-A4FE-BBB234BDCD3F}" xr6:coauthVersionLast="47" xr6:coauthVersionMax="47" xr10:uidLastSave="{1507DD9D-0763-48BC-802B-A264FB7559DE}"/>
  <bookViews>
    <workbookView xWindow="-120" yWindow="-120" windowWidth="38640" windowHeight="21240" xr2:uid="{B38C29B2-7F37-472D-B584-E98341C02737}"/>
  </bookViews>
  <sheets>
    <sheet name="Excel Copilot - Examples" sheetId="24" r:id="rId1"/>
    <sheet name="Source data" sheetId="2" r:id="rId2"/>
    <sheet name="Copilot formulas" sheetId="23" r:id="rId3"/>
    <sheet name="Copilot visual" sheetId="26" r:id="rId4"/>
    <sheet name="Copilot insights" sheetId="10" r:id="rId5"/>
  </sheets>
  <definedNames>
    <definedName name="_xlchart.v1.0" hidden="1">'Source data'!$C$3:$C$33</definedName>
    <definedName name="_xlchart.v1.1" hidden="1">'Source data'!$H$3:$H$33</definedName>
  </definedNames>
  <calcPr calcId="191029"/>
  <pivotCaches>
    <pivotCache cacheId="0" r:id="rId6"/>
    <pivotCache cacheId="65" r:id="rId7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2" i="2" l="1"/>
  <c r="H32" i="2" s="1"/>
  <c r="F31" i="2"/>
  <c r="H31" i="2" s="1"/>
  <c r="F30" i="2"/>
  <c r="H30" i="2" s="1"/>
  <c r="F29" i="2"/>
  <c r="H29" i="2" s="1"/>
  <c r="F28" i="2"/>
  <c r="H28" i="2" s="1"/>
  <c r="F27" i="2"/>
  <c r="H27" i="2" s="1"/>
  <c r="F26" i="2"/>
  <c r="H26" i="2" s="1"/>
  <c r="F25" i="2"/>
  <c r="H25" i="2" s="1"/>
  <c r="F24" i="2"/>
  <c r="H24" i="2" s="1"/>
  <c r="F23" i="2"/>
  <c r="H23" i="2" s="1"/>
  <c r="F22" i="2"/>
  <c r="H22" i="2" s="1"/>
  <c r="F21" i="2"/>
  <c r="H21" i="2" s="1"/>
  <c r="F20" i="2"/>
  <c r="H20" i="2" s="1"/>
  <c r="F19" i="2"/>
  <c r="H19" i="2" s="1"/>
  <c r="F18" i="2"/>
  <c r="H18" i="2" s="1"/>
  <c r="F17" i="2"/>
  <c r="H17" i="2" s="1"/>
  <c r="F16" i="2"/>
  <c r="H16" i="2" s="1"/>
  <c r="F15" i="2"/>
  <c r="H15" i="2" s="1"/>
  <c r="F14" i="2"/>
  <c r="H14" i="2" s="1"/>
  <c r="F13" i="2"/>
  <c r="H13" i="2" s="1"/>
  <c r="F12" i="2"/>
  <c r="H12" i="2" s="1"/>
  <c r="F11" i="2"/>
  <c r="H11" i="2" s="1"/>
  <c r="F10" i="2"/>
  <c r="H10" i="2" s="1"/>
  <c r="F9" i="2"/>
  <c r="H9" i="2" s="1"/>
  <c r="F8" i="2"/>
  <c r="H8" i="2" s="1"/>
  <c r="F7" i="2"/>
  <c r="H7" i="2" s="1"/>
  <c r="F6" i="2"/>
  <c r="H6" i="2" s="1"/>
  <c r="F5" i="2"/>
  <c r="H5" i="2" s="1"/>
  <c r="F4" i="2"/>
  <c r="H4" i="2" s="1"/>
  <c r="F3" i="2"/>
  <c r="H3" i="2" s="1"/>
  <c r="J32" i="23" l="1"/>
  <c r="I32" i="23"/>
  <c r="F32" i="23"/>
  <c r="H32" i="23" s="1"/>
  <c r="J31" i="23"/>
  <c r="I31" i="23"/>
  <c r="F31" i="23"/>
  <c r="H31" i="23" s="1"/>
  <c r="J30" i="23"/>
  <c r="I30" i="23"/>
  <c r="F30" i="23"/>
  <c r="H30" i="23" s="1"/>
  <c r="J29" i="23"/>
  <c r="I29" i="23"/>
  <c r="F29" i="23"/>
  <c r="H29" i="23" s="1"/>
  <c r="J28" i="23"/>
  <c r="I28" i="23"/>
  <c r="F28" i="23"/>
  <c r="H28" i="23" s="1"/>
  <c r="J27" i="23"/>
  <c r="I27" i="23"/>
  <c r="F27" i="23"/>
  <c r="H27" i="23" s="1"/>
  <c r="J26" i="23"/>
  <c r="I26" i="23"/>
  <c r="F26" i="23"/>
  <c r="H26" i="23" s="1"/>
  <c r="J25" i="23"/>
  <c r="I25" i="23"/>
  <c r="F25" i="23"/>
  <c r="H25" i="23" s="1"/>
  <c r="J24" i="23"/>
  <c r="I24" i="23"/>
  <c r="F24" i="23"/>
  <c r="H24" i="23" s="1"/>
  <c r="J23" i="23"/>
  <c r="I23" i="23"/>
  <c r="F23" i="23"/>
  <c r="H23" i="23" s="1"/>
  <c r="J22" i="23"/>
  <c r="I22" i="23"/>
  <c r="F22" i="23"/>
  <c r="H22" i="23" s="1"/>
  <c r="J21" i="23"/>
  <c r="I21" i="23"/>
  <c r="F21" i="23"/>
  <c r="H21" i="23" s="1"/>
  <c r="J20" i="23"/>
  <c r="I20" i="23"/>
  <c r="F20" i="23"/>
  <c r="H20" i="23" s="1"/>
  <c r="J19" i="23"/>
  <c r="I19" i="23"/>
  <c r="F19" i="23"/>
  <c r="H19" i="23" s="1"/>
  <c r="J18" i="23"/>
  <c r="I18" i="23"/>
  <c r="F18" i="23"/>
  <c r="H18" i="23" s="1"/>
  <c r="J17" i="23"/>
  <c r="I17" i="23"/>
  <c r="F17" i="23"/>
  <c r="H17" i="23" s="1"/>
  <c r="J16" i="23"/>
  <c r="I16" i="23"/>
  <c r="F16" i="23"/>
  <c r="H16" i="23" s="1"/>
  <c r="J15" i="23"/>
  <c r="I15" i="23"/>
  <c r="F15" i="23"/>
  <c r="H15" i="23" s="1"/>
  <c r="J14" i="23"/>
  <c r="I14" i="23"/>
  <c r="F14" i="23"/>
  <c r="H14" i="23" s="1"/>
  <c r="J13" i="23"/>
  <c r="I13" i="23"/>
  <c r="F13" i="23"/>
  <c r="H13" i="23" s="1"/>
  <c r="J12" i="23"/>
  <c r="I12" i="23"/>
  <c r="F12" i="23"/>
  <c r="H12" i="23" s="1"/>
  <c r="J11" i="23"/>
  <c r="I11" i="23"/>
  <c r="F11" i="23"/>
  <c r="H11" i="23" s="1"/>
  <c r="J10" i="23"/>
  <c r="I10" i="23"/>
  <c r="F10" i="23"/>
  <c r="H10" i="23" s="1"/>
  <c r="J9" i="23"/>
  <c r="I9" i="23"/>
  <c r="F9" i="23"/>
  <c r="H9" i="23" s="1"/>
  <c r="J8" i="23"/>
  <c r="I8" i="23"/>
  <c r="F8" i="23"/>
  <c r="H8" i="23" s="1"/>
  <c r="J7" i="23"/>
  <c r="I7" i="23"/>
  <c r="F7" i="23"/>
  <c r="H7" i="23" s="1"/>
  <c r="J6" i="23"/>
  <c r="I6" i="23"/>
  <c r="F6" i="23"/>
  <c r="H6" i="23" s="1"/>
  <c r="J5" i="23"/>
  <c r="I5" i="23"/>
  <c r="F5" i="23"/>
  <c r="H5" i="23" s="1"/>
  <c r="J4" i="23"/>
  <c r="I4" i="23"/>
  <c r="F4" i="23"/>
  <c r="H4" i="23" s="1"/>
  <c r="J3" i="23"/>
  <c r="I3" i="23"/>
  <c r="F3" i="23"/>
  <c r="H3" i="23" s="1"/>
</calcChain>
</file>

<file path=xl/sharedStrings.xml><?xml version="1.0" encoding="utf-8"?>
<sst xmlns="http://schemas.openxmlformats.org/spreadsheetml/2006/main" count="188" uniqueCount="70">
  <si>
    <t>Project</t>
  </si>
  <si>
    <t>Budget</t>
  </si>
  <si>
    <t>Profit</t>
  </si>
  <si>
    <t>Project type</t>
  </si>
  <si>
    <t>ThunderRise</t>
  </si>
  <si>
    <t>WildFire</t>
  </si>
  <si>
    <t>NebulaStrike</t>
  </si>
  <si>
    <t>TitanForge</t>
  </si>
  <si>
    <t>BlazeWave</t>
  </si>
  <si>
    <t>QuasarQuest</t>
  </si>
  <si>
    <t>StormCrest</t>
  </si>
  <si>
    <t>AuroraLeap</t>
  </si>
  <si>
    <t>PhoenixFury</t>
  </si>
  <si>
    <t>AvalancheGlide</t>
  </si>
  <si>
    <t>NovaBurst</t>
  </si>
  <si>
    <t>EclipseEdge</t>
  </si>
  <si>
    <t>GalaxyGale</t>
  </si>
  <si>
    <t>InfernoPulse</t>
  </si>
  <si>
    <t>VortexVoyage</t>
  </si>
  <si>
    <t>CometRise</t>
  </si>
  <si>
    <t>SolarSurge</t>
  </si>
  <si>
    <t>BlizzardBlast</t>
  </si>
  <si>
    <t>MeteorMomentum</t>
  </si>
  <si>
    <t>LightningLoom</t>
  </si>
  <si>
    <t>SolarisSweep</t>
  </si>
  <si>
    <t>SupernovaSprint</t>
  </si>
  <si>
    <t>TyphoonThrive</t>
  </si>
  <si>
    <t>CelestialCharge</t>
  </si>
  <si>
    <t>WhirlwindQuest</t>
  </si>
  <si>
    <t>StellarStride</t>
  </si>
  <si>
    <t>ThunderPeak</t>
  </si>
  <si>
    <t>EclipseEcho</t>
  </si>
  <si>
    <t>InfernoImpact</t>
  </si>
  <si>
    <t>StormSurge</t>
  </si>
  <si>
    <t>Development</t>
  </si>
  <si>
    <t>Research</t>
  </si>
  <si>
    <t>Marketing</t>
  </si>
  <si>
    <t>Design</t>
  </si>
  <si>
    <t>Profit margin</t>
  </si>
  <si>
    <t>Q1 Revenue</t>
  </si>
  <si>
    <t>Q2 Revenue</t>
  </si>
  <si>
    <t>% Change</t>
  </si>
  <si>
    <t>Sum of Q1 Revenue</t>
  </si>
  <si>
    <t>Sum of Q2 Revenue</t>
  </si>
  <si>
    <t>Total revenue</t>
  </si>
  <si>
    <t>Sum of Profit</t>
  </si>
  <si>
    <t>Grand Total</t>
  </si>
  <si>
    <t>PivotTable sources for charts</t>
  </si>
  <si>
    <t>Average of % Change</t>
  </si>
  <si>
    <t>Copilot insights</t>
  </si>
  <si>
    <t xml:space="preserve"> </t>
  </si>
  <si>
    <t>Projected Q3 Revenue</t>
  </si>
  <si>
    <t>Sum of Projected Q3 Revenue</t>
  </si>
  <si>
    <t>Q1 vs Q2</t>
  </si>
  <si>
    <t>Add formula columns with Copilot</t>
  </si>
  <si>
    <t>&gt;&gt; Formula columns I - K are added with Copilot.</t>
  </si>
  <si>
    <t>Author</t>
  </si>
  <si>
    <t>Ablebits.com</t>
  </si>
  <si>
    <t>Last update</t>
  </si>
  <si>
    <t>Tutorial URL</t>
  </si>
  <si>
    <t>Examples:</t>
  </si>
  <si>
    <t xml:space="preserve">• </t>
  </si>
  <si>
    <t>Sample Workbook to Excel Copilot</t>
  </si>
  <si>
    <t>The workbook shows how to add formula columns and generate data insights using Excel Copilot.</t>
  </si>
  <si>
    <t>Excel Copilot tutorial</t>
  </si>
  <si>
    <t>Source data</t>
  </si>
  <si>
    <t>Formula columns added with Copilot</t>
  </si>
  <si>
    <t>Visual created by Copilot</t>
  </si>
  <si>
    <t>Data insights generated by Copilot</t>
  </si>
  <si>
    <t>Copilot visual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</si>
</sst>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64" formatCode="&quot;$&quot;#,##0"/>
    <numFmt numFmtId="165" formatCode="0.0%"/>
    <numFmt numFmtId="166" formatCode="[$-409]d\-mmm\-yy;@"/>
  </numFmts>
  <fonts count="15" x14ac:knownFonts="1">
    <font>
      <sz val="11"/>
      <color theme="1"/>
      <name val="Aptos Narrow"/>
      <family val="2"/>
      <scheme val="minor"/>
    </font>
    <font>
      <sz val="11"/>
      <color theme="1"/>
      <name val="Calibri"/>
      <family val="2"/>
    </font>
    <font>
      <sz val="11"/>
      <color theme="1"/>
      <name val="Aptos Narrow"/>
      <family val="2"/>
      <scheme val="minor"/>
    </font>
    <font>
      <b/>
      <sz val="11"/>
      <color theme="1"/>
      <name val="Calibri"/>
      <family val="2"/>
    </font>
    <font>
      <sz val="11"/>
      <color rgb="FF595959"/>
      <name val="Aptos Narrow"/>
      <family val="2"/>
      <scheme val="minor"/>
    </font>
    <font>
      <b/>
      <sz val="14"/>
      <color theme="1"/>
      <name val="Calibri"/>
      <family val="2"/>
    </font>
    <font>
      <sz val="11"/>
      <color theme="3" tint="0.249977111117893"/>
      <name val="Calibri"/>
      <family val="2"/>
    </font>
    <font>
      <u/>
      <sz val="11"/>
      <color theme="10"/>
      <name val="Aptos Narrow"/>
      <family val="2"/>
      <scheme val="minor"/>
    </font>
    <font>
      <sz val="11"/>
      <color theme="1"/>
      <name val="Aptos Narrow"/>
      <family val="2"/>
      <charset val="204"/>
      <scheme val="minor"/>
    </font>
    <font>
      <u/>
      <sz val="11"/>
      <color theme="10"/>
      <name val="Aptos Narrow"/>
      <family val="2"/>
      <charset val="204"/>
      <scheme val="minor"/>
    </font>
    <font>
      <u/>
      <sz val="11"/>
      <color theme="10"/>
      <name val="Calibri"/>
      <family val="2"/>
    </font>
    <font>
      <sz val="11"/>
      <color theme="10"/>
      <name val="Calibri"/>
      <family val="2"/>
    </font>
    <font>
      <sz val="27"/>
      <color theme="1" tint="0.249977111117893"/>
      <name val="Calibri"/>
      <family val="2"/>
    </font>
    <font>
      <sz val="8"/>
      <name val="Aptos Narrow"/>
      <family val="2"/>
      <scheme val="minor"/>
    </font>
    <font>
      <sz val="11"/>
      <color theme="10"/>
      <name val="Aptos Narrow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0F0F0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6">
    <xf numFmtId="0" fontId="0" fillId="0" borderId="0"/>
    <xf numFmtId="9" fontId="2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34">
    <xf numFmtId="0" fontId="0" fillId="0" borderId="0" xfId="0"/>
    <xf numFmtId="164" fontId="0" fillId="0" borderId="0" xfId="0" applyNumberFormat="1"/>
    <xf numFmtId="0" fontId="3" fillId="0" borderId="0" xfId="0" applyFont="1"/>
    <xf numFmtId="0" fontId="0" fillId="0" borderId="0" xfId="0" pivotButton="1"/>
    <xf numFmtId="0" fontId="0" fillId="2" borderId="0" xfId="0" applyFill="1"/>
    <xf numFmtId="0" fontId="4" fillId="2" borderId="0" xfId="0" applyFont="1" applyFill="1" applyAlignment="1">
      <alignment vertical="center"/>
    </xf>
    <xf numFmtId="0" fontId="0" fillId="0" borderId="0" xfId="0" pivotButton="1" applyAlignment="1">
      <alignment vertical="top" wrapText="1"/>
    </xf>
    <xf numFmtId="0" fontId="0" fillId="0" borderId="0" xfId="0" applyAlignment="1">
      <alignment vertical="top" wrapText="1"/>
    </xf>
    <xf numFmtId="164" fontId="0" fillId="0" borderId="0" xfId="0" applyNumberFormat="1" applyAlignment="1">
      <alignment vertical="top" wrapText="1"/>
    </xf>
    <xf numFmtId="165" fontId="0" fillId="0" borderId="0" xfId="0" applyNumberFormat="1" applyAlignment="1">
      <alignment vertical="top" wrapText="1"/>
    </xf>
    <xf numFmtId="0" fontId="5" fillId="0" borderId="0" xfId="0" applyFont="1" applyAlignment="1">
      <alignment horizontal="center" vertical="center"/>
    </xf>
    <xf numFmtId="0" fontId="1" fillId="0" borderId="0" xfId="0" applyFont="1"/>
    <xf numFmtId="164" fontId="1" fillId="0" borderId="0" xfId="0" applyNumberFormat="1" applyFont="1"/>
    <xf numFmtId="10" fontId="1" fillId="0" borderId="0" xfId="1" applyNumberFormat="1" applyFont="1"/>
    <xf numFmtId="10" fontId="1" fillId="0" borderId="0" xfId="1" applyNumberFormat="1" applyFont="1" applyAlignment="1">
      <alignment horizontal="center"/>
    </xf>
    <xf numFmtId="165" fontId="1" fillId="0" borderId="0" xfId="0" applyNumberFormat="1" applyFont="1" applyAlignment="1">
      <alignment horizontal="center"/>
    </xf>
    <xf numFmtId="0" fontId="6" fillId="0" borderId="0" xfId="0" applyFont="1"/>
    <xf numFmtId="9" fontId="1" fillId="0" borderId="0" xfId="0" applyNumberFormat="1" applyFont="1"/>
    <xf numFmtId="0" fontId="8" fillId="3" borderId="0" xfId="3" applyFill="1"/>
    <xf numFmtId="0" fontId="8" fillId="3" borderId="0" xfId="3" applyFill="1" applyAlignment="1">
      <alignment horizontal="right"/>
    </xf>
    <xf numFmtId="0" fontId="8" fillId="0" borderId="0" xfId="3"/>
    <xf numFmtId="0" fontId="12" fillId="3" borderId="0" xfId="3" applyFont="1" applyFill="1" applyAlignment="1">
      <alignment horizontal="left"/>
    </xf>
    <xf numFmtId="0" fontId="1" fillId="3" borderId="0" xfId="3" applyFont="1" applyFill="1"/>
    <xf numFmtId="0" fontId="1" fillId="3" borderId="0" xfId="3" applyFont="1" applyFill="1" applyAlignment="1">
      <alignment vertical="top" wrapText="1"/>
    </xf>
    <xf numFmtId="0" fontId="1" fillId="3" borderId="0" xfId="3" applyFont="1" applyFill="1" applyAlignment="1">
      <alignment horizontal="left"/>
    </xf>
    <xf numFmtId="0" fontId="11" fillId="3" borderId="0" xfId="4" applyFont="1" applyFill="1"/>
    <xf numFmtId="166" fontId="1" fillId="3" borderId="0" xfId="3" applyNumberFormat="1" applyFont="1" applyFill="1" applyAlignment="1">
      <alignment horizontal="left"/>
    </xf>
    <xf numFmtId="0" fontId="3" fillId="3" borderId="0" xfId="3" applyFont="1" applyFill="1" applyAlignment="1">
      <alignment vertical="top"/>
    </xf>
    <xf numFmtId="0" fontId="1" fillId="3" borderId="0" xfId="3" applyFont="1" applyFill="1" applyAlignment="1">
      <alignment vertical="top"/>
    </xf>
    <xf numFmtId="0" fontId="11" fillId="3" borderId="0" xfId="4" applyFont="1" applyFill="1" applyAlignment="1">
      <alignment horizontal="left"/>
    </xf>
    <xf numFmtId="0" fontId="14" fillId="0" borderId="0" xfId="2" applyFont="1" applyFill="1"/>
    <xf numFmtId="0" fontId="14" fillId="3" borderId="0" xfId="2" applyFont="1" applyFill="1" applyAlignment="1">
      <alignment horizontal="left"/>
    </xf>
    <xf numFmtId="0" fontId="14" fillId="3" borderId="0" xfId="2" applyFont="1" applyFill="1" applyAlignment="1">
      <alignment horizontal="left"/>
    </xf>
    <xf numFmtId="0" fontId="1" fillId="0" borderId="0" xfId="0" applyFont="1" applyAlignment="1">
      <alignment horizontal="left"/>
    </xf>
  </cellXfs>
  <cellStyles count="6">
    <cellStyle name="Hyperlink" xfId="2" builtinId="8"/>
    <cellStyle name="Hyperlink 2" xfId="5" xr:uid="{28AFA6BF-B4E6-41AC-B38C-F580EA7397EC}"/>
    <cellStyle name="Hyperlink 3" xfId="4" xr:uid="{34CB93DA-19C8-4192-8EAA-0BF66C997F21}"/>
    <cellStyle name="Normal" xfId="0" builtinId="0"/>
    <cellStyle name="Normal 3" xfId="3" xr:uid="{A256D7AF-60E9-456A-A888-D997DF3BC8A3}"/>
    <cellStyle name="Percent" xfId="1" builtinId="5"/>
  </cellStyles>
  <dxfs count="58">
    <dxf>
      <font>
        <color rgb="FFFCFCFF"/>
      </font>
      <fill>
        <patternFill patternType="solid">
          <fgColor indexed="64"/>
          <bgColor rgb="FFF8696B"/>
        </patternFill>
      </fill>
    </dxf>
    <dxf>
      <font>
        <color rgb="FFFCFCFF"/>
      </font>
      <fill>
        <patternFill patternType="solid">
          <fgColor indexed="64"/>
          <bgColor rgb="FFF8696B"/>
        </patternFill>
      </fill>
    </dxf>
    <dxf>
      <font>
        <color rgb="FFFCFCFF"/>
      </font>
      <fill>
        <patternFill patternType="solid">
          <fgColor indexed="64"/>
          <bgColor rgb="FFF8696B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numFmt numFmtId="164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numFmt numFmtId="165" formatCode="0.0%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numFmt numFmtId="14" formatCode="0.00%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numFmt numFmtId="164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numFmt numFmtId="164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numFmt numFmtId="164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numFmt numFmtId="164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numFmt numFmtId="164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numFmt numFmtId="164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numFmt numFmtId="164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numFmt numFmtId="164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numFmt numFmtId="164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numFmt numFmtId="164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 patternType="solid">
          <fgColor theme="0" tint="-0.14996795556505021"/>
          <bgColor theme="0" tint="-4.9989318521683403E-2"/>
        </patternFill>
      </fill>
    </dxf>
    <dxf>
      <font>
        <b/>
        <color theme="0"/>
      </font>
      <fill>
        <patternFill patternType="solid">
          <fgColor theme="6"/>
          <bgColor theme="6"/>
        </patternFill>
      </fill>
    </dxf>
    <dxf>
      <font>
        <b/>
        <color theme="0"/>
      </font>
      <fill>
        <patternFill patternType="solid">
          <fgColor theme="6"/>
          <bgColor theme="6"/>
        </patternFill>
      </fill>
    </dxf>
    <dxf>
      <border>
        <top style="double">
          <color theme="1"/>
        </top>
      </border>
    </dxf>
    <dxf>
      <font>
        <b/>
        <color theme="0"/>
      </font>
      <fill>
        <patternFill patternType="solid">
          <fgColor theme="6"/>
          <bgColor theme="6"/>
        </patternFill>
      </fill>
      <border>
        <bottom style="medium">
          <color theme="1"/>
        </bottom>
      </border>
    </dxf>
    <dxf>
      <font>
        <color theme="1"/>
      </font>
      <border>
        <top style="medium">
          <color theme="1"/>
        </top>
        <bottom style="medium">
          <color theme="1"/>
        </bottom>
      </border>
    </dxf>
  </dxfs>
  <tableStyles count="1" defaultTableStyle="TableStyleMedium2" defaultPivotStyle="PivotStyleLight16">
    <tableStyle name="Caustom" pivot="0" count="8" xr9:uid="{915AE792-297C-47A2-B03C-A7FF9C8BFE19}">
      <tableStyleElement type="wholeTable" dxfId="57"/>
      <tableStyleElement type="headerRow" dxfId="56"/>
      <tableStyleElement type="totalRow" dxfId="55"/>
      <tableStyleElement type="firstColumn" dxfId="54"/>
      <tableStyleElement type="lastColumn" dxfId="53"/>
      <tableStyleElement type="firstRowStripe" dxfId="52"/>
      <tableStyleElement type="secondRowStripe" dxfId="51"/>
      <tableStyleElement type="secondColumnStripe" dxfId="5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Ex1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Ex2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[excel-copilot2xlsx.xlsx]Copilot visual!PivotTable1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Revenue for Q1 - Q3 by Project for Project </a:t>
            </a:r>
          </a:p>
          <a:p>
            <a:pPr>
              <a:defRPr/>
            </a:pPr>
            <a:r>
              <a:rPr lang="en-US"/>
              <a:t>type 'Development'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'Copilot visual'!$C$5</c:f>
              <c:strCache>
                <c:ptCount val="1"/>
                <c:pt idx="0">
                  <c:v>Sum of Q1 Revenue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'Copilot visual'!$B$6:$B$11</c:f>
              <c:strCache>
                <c:ptCount val="5"/>
                <c:pt idx="0">
                  <c:v>BlazeWave</c:v>
                </c:pt>
                <c:pt idx="1">
                  <c:v>GalaxyGale</c:v>
                </c:pt>
                <c:pt idx="2">
                  <c:v>PhoenixFury</c:v>
                </c:pt>
                <c:pt idx="3">
                  <c:v>SolarSurge</c:v>
                </c:pt>
                <c:pt idx="4">
                  <c:v>ThunderRise</c:v>
                </c:pt>
              </c:strCache>
            </c:strRef>
          </c:cat>
          <c:val>
            <c:numRef>
              <c:f>'Copilot visual'!$C$6:$C$11</c:f>
              <c:numCache>
                <c:formatCode>"$"#,##0</c:formatCode>
                <c:ptCount val="5"/>
                <c:pt idx="0">
                  <c:v>73000</c:v>
                </c:pt>
                <c:pt idx="1">
                  <c:v>103000</c:v>
                </c:pt>
                <c:pt idx="2">
                  <c:v>63000</c:v>
                </c:pt>
                <c:pt idx="3">
                  <c:v>34000</c:v>
                </c:pt>
                <c:pt idx="4">
                  <c:v>73000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E80-4A58-822A-10C9DC607C88}"/>
            </c:ext>
          </c:extLst>
        </c:ser>
        <c:ser>
          <c:idx val="1"/>
          <c:order val="1"/>
          <c:tx>
            <c:strRef>
              <c:f>'Copilot visual'!$D$5</c:f>
              <c:strCache>
                <c:ptCount val="1"/>
                <c:pt idx="0">
                  <c:v>Sum of Q2 Revenue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'Copilot visual'!$B$6:$B$11</c:f>
              <c:strCache>
                <c:ptCount val="5"/>
                <c:pt idx="0">
                  <c:v>BlazeWave</c:v>
                </c:pt>
                <c:pt idx="1">
                  <c:v>GalaxyGale</c:v>
                </c:pt>
                <c:pt idx="2">
                  <c:v>PhoenixFury</c:v>
                </c:pt>
                <c:pt idx="3">
                  <c:v>SolarSurge</c:v>
                </c:pt>
                <c:pt idx="4">
                  <c:v>ThunderRise</c:v>
                </c:pt>
              </c:strCache>
            </c:strRef>
          </c:cat>
          <c:val>
            <c:numRef>
              <c:f>'Copilot visual'!$D$6:$D$11</c:f>
              <c:numCache>
                <c:formatCode>"$"#,##0</c:formatCode>
                <c:ptCount val="5"/>
                <c:pt idx="0">
                  <c:v>78000</c:v>
                </c:pt>
                <c:pt idx="1">
                  <c:v>104000</c:v>
                </c:pt>
                <c:pt idx="2">
                  <c:v>66000</c:v>
                </c:pt>
                <c:pt idx="3">
                  <c:v>35000</c:v>
                </c:pt>
                <c:pt idx="4">
                  <c:v>75000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E80-4A58-822A-10C9DC607C88}"/>
            </c:ext>
          </c:extLst>
        </c:ser>
        <c:ser>
          <c:idx val="2"/>
          <c:order val="2"/>
          <c:tx>
            <c:strRef>
              <c:f>'Copilot visual'!$E$5</c:f>
              <c:strCache>
                <c:ptCount val="1"/>
                <c:pt idx="0">
                  <c:v>Sum of Projected Q3 Revenue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'Copilot visual'!$B$6:$B$11</c:f>
              <c:strCache>
                <c:ptCount val="5"/>
                <c:pt idx="0">
                  <c:v>BlazeWave</c:v>
                </c:pt>
                <c:pt idx="1">
                  <c:v>GalaxyGale</c:v>
                </c:pt>
                <c:pt idx="2">
                  <c:v>PhoenixFury</c:v>
                </c:pt>
                <c:pt idx="3">
                  <c:v>SolarSurge</c:v>
                </c:pt>
                <c:pt idx="4">
                  <c:v>ThunderRise</c:v>
                </c:pt>
              </c:strCache>
            </c:strRef>
          </c:cat>
          <c:val>
            <c:numRef>
              <c:f>'Copilot visual'!$E$6:$E$11</c:f>
              <c:numCache>
                <c:formatCode>"$"#,##0</c:formatCode>
                <c:ptCount val="5"/>
                <c:pt idx="0">
                  <c:v>23186</c:v>
                </c:pt>
                <c:pt idx="1">
                  <c:v>26185</c:v>
                </c:pt>
                <c:pt idx="2">
                  <c:v>8497</c:v>
                </c:pt>
                <c:pt idx="3">
                  <c:v>27015</c:v>
                </c:pt>
                <c:pt idx="4">
                  <c:v>6936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E80-4A58-822A-10C9DC607C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60"/>
        <c:overlap val="-30"/>
        <c:axId val="2093804200"/>
        <c:axId val="2093804920"/>
      </c:barChart>
      <c:catAx>
        <c:axId val="2093804200"/>
        <c:scaling>
          <c:orientation val="maxMin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Project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93804920"/>
        <c:crosses val="autoZero"/>
        <c:auto val="1"/>
        <c:lblAlgn val="ctr"/>
        <c:lblOffset val="100"/>
        <c:noMultiLvlLbl val="0"/>
      </c:catAx>
      <c:valAx>
        <c:axId val="20938049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93804200"/>
        <c:crosses val="max"/>
        <c:crossBetween val="between"/>
        <c:dispUnits>
          <c:builtInUnit val="thousands"/>
          <c:dispUnits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</c:dispUnitsLbl>
        </c:dispUnits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Field: </a:t>
            </a:r>
            <a:r>
              <a:rPr lang="en-US">
                <a:solidFill>
                  <a:srgbClr val="DD5A13"/>
                </a:solidFill>
              </a:rPr>
              <a:t>Budget</a:t>
            </a:r>
            <a:r>
              <a:rPr lang="en-US"/>
              <a:t> and Field: </a:t>
            </a:r>
            <a:r>
              <a:rPr lang="en-US">
                <a:solidFill>
                  <a:srgbClr val="DD5A13"/>
                </a:solidFill>
              </a:rPr>
              <a:t>Q2 Revenue</a:t>
            </a:r>
            <a:r>
              <a:rPr lang="en-US"/>
              <a:t> appear highly correlated.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'Source data'!$E$2</c:f>
              <c:strCache>
                <c:ptCount val="1"/>
                <c:pt idx="0">
                  <c:v>Q2 Revenue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7"/>
            <c:spPr>
              <a:solidFill>
                <a:srgbClr val="ED7331"/>
              </a:solidFill>
              <a:ln w="9525">
                <a:solidFill>
                  <a:srgbClr val="FFFFFF"/>
                </a:solidFill>
                <a:prstDash val="solid"/>
              </a:ln>
              <a:effectLst/>
            </c:spPr>
          </c:marker>
          <c:trendline>
            <c:spPr>
              <a:ln w="19050" cap="rnd">
                <a:solidFill>
                  <a:srgbClr val="ED733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'Source data'!$C$3:$C$33</c:f>
              <c:numCache>
                <c:formatCode>"$"#,##0</c:formatCode>
                <c:ptCount val="31"/>
                <c:pt idx="0">
                  <c:v>71000</c:v>
                </c:pt>
                <c:pt idx="1">
                  <c:v>40000</c:v>
                </c:pt>
                <c:pt idx="2">
                  <c:v>13000</c:v>
                </c:pt>
                <c:pt idx="3">
                  <c:v>15000</c:v>
                </c:pt>
                <c:pt idx="4">
                  <c:v>68000</c:v>
                </c:pt>
                <c:pt idx="5">
                  <c:v>88000</c:v>
                </c:pt>
                <c:pt idx="6">
                  <c:v>95000</c:v>
                </c:pt>
                <c:pt idx="7">
                  <c:v>58000</c:v>
                </c:pt>
                <c:pt idx="8">
                  <c:v>60000</c:v>
                </c:pt>
                <c:pt idx="9">
                  <c:v>81000</c:v>
                </c:pt>
                <c:pt idx="10">
                  <c:v>76000</c:v>
                </c:pt>
                <c:pt idx="11">
                  <c:v>45000</c:v>
                </c:pt>
                <c:pt idx="12">
                  <c:v>99000</c:v>
                </c:pt>
                <c:pt idx="13">
                  <c:v>94000</c:v>
                </c:pt>
                <c:pt idx="14">
                  <c:v>41000</c:v>
                </c:pt>
                <c:pt idx="15">
                  <c:v>31000</c:v>
                </c:pt>
                <c:pt idx="16">
                  <c:v>35000</c:v>
                </c:pt>
                <c:pt idx="17">
                  <c:v>61000</c:v>
                </c:pt>
                <c:pt idx="18">
                  <c:v>55000</c:v>
                </c:pt>
                <c:pt idx="19">
                  <c:v>80000</c:v>
                </c:pt>
                <c:pt idx="20">
                  <c:v>66000</c:v>
                </c:pt>
                <c:pt idx="21">
                  <c:v>56000</c:v>
                </c:pt>
                <c:pt idx="22">
                  <c:v>58000</c:v>
                </c:pt>
                <c:pt idx="23">
                  <c:v>84000</c:v>
                </c:pt>
                <c:pt idx="24">
                  <c:v>65000</c:v>
                </c:pt>
                <c:pt idx="25">
                  <c:v>11000</c:v>
                </c:pt>
                <c:pt idx="26">
                  <c:v>77000</c:v>
                </c:pt>
                <c:pt idx="27">
                  <c:v>88000</c:v>
                </c:pt>
                <c:pt idx="28">
                  <c:v>31000</c:v>
                </c:pt>
                <c:pt idx="29">
                  <c:v>67000</c:v>
                </c:pt>
              </c:numCache>
            </c:numRef>
          </c:xVal>
          <c:yVal>
            <c:numRef>
              <c:f>'Source data'!$E$3:$E$33</c:f>
              <c:numCache>
                <c:formatCode>"$"#,##0</c:formatCode>
                <c:ptCount val="31"/>
                <c:pt idx="0">
                  <c:v>75000</c:v>
                </c:pt>
                <c:pt idx="1">
                  <c:v>45000</c:v>
                </c:pt>
                <c:pt idx="2">
                  <c:v>14000</c:v>
                </c:pt>
                <c:pt idx="3">
                  <c:v>17000</c:v>
                </c:pt>
                <c:pt idx="4">
                  <c:v>78000</c:v>
                </c:pt>
                <c:pt idx="5">
                  <c:v>92000</c:v>
                </c:pt>
                <c:pt idx="6">
                  <c:v>114000</c:v>
                </c:pt>
                <c:pt idx="7">
                  <c:v>62000</c:v>
                </c:pt>
                <c:pt idx="8">
                  <c:v>66000</c:v>
                </c:pt>
                <c:pt idx="9">
                  <c:v>92000</c:v>
                </c:pt>
                <c:pt idx="10">
                  <c:v>80000</c:v>
                </c:pt>
                <c:pt idx="11">
                  <c:v>42000</c:v>
                </c:pt>
                <c:pt idx="12">
                  <c:v>104000</c:v>
                </c:pt>
                <c:pt idx="13">
                  <c:v>102000</c:v>
                </c:pt>
                <c:pt idx="14">
                  <c:v>46000</c:v>
                </c:pt>
                <c:pt idx="15">
                  <c:v>32000</c:v>
                </c:pt>
                <c:pt idx="16">
                  <c:v>35000</c:v>
                </c:pt>
                <c:pt idx="17">
                  <c:v>65000</c:v>
                </c:pt>
                <c:pt idx="18">
                  <c:v>56000</c:v>
                </c:pt>
                <c:pt idx="19">
                  <c:v>112000</c:v>
                </c:pt>
                <c:pt idx="20">
                  <c:v>70000</c:v>
                </c:pt>
                <c:pt idx="21">
                  <c:v>58000</c:v>
                </c:pt>
                <c:pt idx="22">
                  <c:v>62000</c:v>
                </c:pt>
                <c:pt idx="23">
                  <c:v>92000</c:v>
                </c:pt>
                <c:pt idx="24">
                  <c:v>61000</c:v>
                </c:pt>
                <c:pt idx="25">
                  <c:v>12000</c:v>
                </c:pt>
                <c:pt idx="26">
                  <c:v>80000</c:v>
                </c:pt>
                <c:pt idx="27">
                  <c:v>95000</c:v>
                </c:pt>
                <c:pt idx="28">
                  <c:v>35000</c:v>
                </c:pt>
                <c:pt idx="29">
                  <c:v>75000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476-4748-A71F-8B6C0C59A8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11901648"/>
        <c:axId val="811893008"/>
      </c:scatterChart>
      <c:valAx>
        <c:axId val="8119016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Budget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&quot;$&quot;#,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11893008"/>
        <c:crosses val="autoZero"/>
        <c:crossBetween val="midCat"/>
        <c:dispUnits>
          <c:builtInUnit val="thousands"/>
          <c:dispUnits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</c:dispUnitsLbl>
        </c:dispUnits>
      </c:valAx>
      <c:valAx>
        <c:axId val="8118930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Q2 Revenue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&quot;$&quot;#,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11901648"/>
        <c:crosses val="autoZero"/>
        <c:crossBetween val="midCat"/>
        <c:dispUnits>
          <c:builtInUnit val="thousands"/>
          <c:dispUnitsLbl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</c:dispUnitsLbl>
        </c:dispUnits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Field: </a:t>
            </a:r>
            <a:r>
              <a:rPr lang="en-US">
                <a:solidFill>
                  <a:srgbClr val="DD5A13"/>
                </a:solidFill>
              </a:rPr>
              <a:t>Budget</a:t>
            </a:r>
            <a:r>
              <a:rPr lang="en-US"/>
              <a:t> and Field: </a:t>
            </a:r>
            <a:r>
              <a:rPr lang="en-US">
                <a:solidFill>
                  <a:srgbClr val="DD5A13"/>
                </a:solidFill>
              </a:rPr>
              <a:t>Total revenue</a:t>
            </a:r>
            <a:r>
              <a:rPr lang="en-US"/>
              <a:t> appear highly correlated.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'Source data'!$F$2</c:f>
              <c:strCache>
                <c:ptCount val="1"/>
                <c:pt idx="0">
                  <c:v>Total revenue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7"/>
            <c:spPr>
              <a:solidFill>
                <a:srgbClr val="ED7331"/>
              </a:solidFill>
              <a:ln w="9525">
                <a:solidFill>
                  <a:srgbClr val="FFFFFF"/>
                </a:solidFill>
                <a:prstDash val="solid"/>
              </a:ln>
              <a:effectLst/>
            </c:spPr>
          </c:marker>
          <c:trendline>
            <c:spPr>
              <a:ln w="19050" cap="rnd">
                <a:solidFill>
                  <a:srgbClr val="ED733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'Source data'!$C$3:$C$33</c:f>
              <c:numCache>
                <c:formatCode>"$"#,##0</c:formatCode>
                <c:ptCount val="31"/>
                <c:pt idx="0">
                  <c:v>71000</c:v>
                </c:pt>
                <c:pt idx="1">
                  <c:v>40000</c:v>
                </c:pt>
                <c:pt idx="2">
                  <c:v>13000</c:v>
                </c:pt>
                <c:pt idx="3">
                  <c:v>15000</c:v>
                </c:pt>
                <c:pt idx="4">
                  <c:v>68000</c:v>
                </c:pt>
                <c:pt idx="5">
                  <c:v>88000</c:v>
                </c:pt>
                <c:pt idx="6">
                  <c:v>95000</c:v>
                </c:pt>
                <c:pt idx="7">
                  <c:v>58000</c:v>
                </c:pt>
                <c:pt idx="8">
                  <c:v>60000</c:v>
                </c:pt>
                <c:pt idx="9">
                  <c:v>81000</c:v>
                </c:pt>
                <c:pt idx="10">
                  <c:v>76000</c:v>
                </c:pt>
                <c:pt idx="11">
                  <c:v>45000</c:v>
                </c:pt>
                <c:pt idx="12">
                  <c:v>99000</c:v>
                </c:pt>
                <c:pt idx="13">
                  <c:v>94000</c:v>
                </c:pt>
                <c:pt idx="14">
                  <c:v>41000</c:v>
                </c:pt>
                <c:pt idx="15">
                  <c:v>31000</c:v>
                </c:pt>
                <c:pt idx="16">
                  <c:v>35000</c:v>
                </c:pt>
                <c:pt idx="17">
                  <c:v>61000</c:v>
                </c:pt>
                <c:pt idx="18">
                  <c:v>55000</c:v>
                </c:pt>
                <c:pt idx="19">
                  <c:v>80000</c:v>
                </c:pt>
                <c:pt idx="20">
                  <c:v>66000</c:v>
                </c:pt>
                <c:pt idx="21">
                  <c:v>56000</c:v>
                </c:pt>
                <c:pt idx="22">
                  <c:v>58000</c:v>
                </c:pt>
                <c:pt idx="23">
                  <c:v>84000</c:v>
                </c:pt>
                <c:pt idx="24">
                  <c:v>65000</c:v>
                </c:pt>
                <c:pt idx="25">
                  <c:v>11000</c:v>
                </c:pt>
                <c:pt idx="26">
                  <c:v>77000</c:v>
                </c:pt>
                <c:pt idx="27">
                  <c:v>88000</c:v>
                </c:pt>
                <c:pt idx="28">
                  <c:v>31000</c:v>
                </c:pt>
                <c:pt idx="29">
                  <c:v>67000</c:v>
                </c:pt>
              </c:numCache>
            </c:numRef>
          </c:xVal>
          <c:yVal>
            <c:numRef>
              <c:f>'Source data'!$F$3:$F$33</c:f>
              <c:numCache>
                <c:formatCode>"$"#,##0</c:formatCode>
                <c:ptCount val="31"/>
                <c:pt idx="0">
                  <c:v>148000</c:v>
                </c:pt>
                <c:pt idx="1">
                  <c:v>86000</c:v>
                </c:pt>
                <c:pt idx="2">
                  <c:v>28000</c:v>
                </c:pt>
                <c:pt idx="3">
                  <c:v>32000</c:v>
                </c:pt>
                <c:pt idx="4">
                  <c:v>151000</c:v>
                </c:pt>
                <c:pt idx="5">
                  <c:v>182000</c:v>
                </c:pt>
                <c:pt idx="6">
                  <c:v>226000</c:v>
                </c:pt>
                <c:pt idx="7">
                  <c:v>122000</c:v>
                </c:pt>
                <c:pt idx="8">
                  <c:v>129000</c:v>
                </c:pt>
                <c:pt idx="9">
                  <c:v>178000</c:v>
                </c:pt>
                <c:pt idx="10">
                  <c:v>158000</c:v>
                </c:pt>
                <c:pt idx="11">
                  <c:v>88000</c:v>
                </c:pt>
                <c:pt idx="12">
                  <c:v>207000</c:v>
                </c:pt>
                <c:pt idx="13">
                  <c:v>200000</c:v>
                </c:pt>
                <c:pt idx="14">
                  <c:v>90000</c:v>
                </c:pt>
                <c:pt idx="15">
                  <c:v>64000</c:v>
                </c:pt>
                <c:pt idx="16">
                  <c:v>69000</c:v>
                </c:pt>
                <c:pt idx="17">
                  <c:v>128000</c:v>
                </c:pt>
                <c:pt idx="18">
                  <c:v>114000</c:v>
                </c:pt>
                <c:pt idx="19">
                  <c:v>217000</c:v>
                </c:pt>
                <c:pt idx="20">
                  <c:v>138000</c:v>
                </c:pt>
                <c:pt idx="21">
                  <c:v>115000</c:v>
                </c:pt>
                <c:pt idx="22">
                  <c:v>122000</c:v>
                </c:pt>
                <c:pt idx="23">
                  <c:v>180000</c:v>
                </c:pt>
                <c:pt idx="24">
                  <c:v>129000</c:v>
                </c:pt>
                <c:pt idx="25">
                  <c:v>24000</c:v>
                </c:pt>
                <c:pt idx="26">
                  <c:v>159000</c:v>
                </c:pt>
                <c:pt idx="27">
                  <c:v>187000</c:v>
                </c:pt>
                <c:pt idx="28">
                  <c:v>67000</c:v>
                </c:pt>
                <c:pt idx="29">
                  <c:v>146000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AB0-4C62-AAE7-09BFBA7907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11892288"/>
        <c:axId val="811902008"/>
      </c:scatterChart>
      <c:valAx>
        <c:axId val="8118922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Budget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&quot;$&quot;#,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11902008"/>
        <c:crosses val="autoZero"/>
        <c:crossBetween val="midCat"/>
        <c:dispUnits>
          <c:builtInUnit val="thousands"/>
          <c:dispUnits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</c:dispUnitsLbl>
        </c:dispUnits>
      </c:valAx>
      <c:valAx>
        <c:axId val="8119020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Total revenue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&quot;$&quot;#,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11892288"/>
        <c:crosses val="autoZero"/>
        <c:crossBetween val="midCat"/>
        <c:dispUnits>
          <c:builtInUnit val="thousands"/>
          <c:dispUnitsLbl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</c:dispUnitsLbl>
        </c:dispUnits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[excel-copilot2xlsx.xlsx]Copilot insights!PivotTable3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'Profit' by 'Project type'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'Copilot insights'!$D$52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'Copilot insights'!$C$53:$C$57</c:f>
              <c:strCache>
                <c:ptCount val="4"/>
                <c:pt idx="0">
                  <c:v>Design</c:v>
                </c:pt>
                <c:pt idx="1">
                  <c:v>Marketing</c:v>
                </c:pt>
                <c:pt idx="2">
                  <c:v>Research</c:v>
                </c:pt>
                <c:pt idx="3">
                  <c:v>Development</c:v>
                </c:pt>
              </c:strCache>
            </c:strRef>
          </c:cat>
          <c:val>
            <c:numRef>
              <c:f>'Copilot insights'!$D$53:$D$57</c:f>
              <c:numCache>
                <c:formatCode>"$"#,##0</c:formatCode>
                <c:ptCount val="4"/>
                <c:pt idx="0">
                  <c:v>160545</c:v>
                </c:pt>
                <c:pt idx="1">
                  <c:v>116806</c:v>
                </c:pt>
                <c:pt idx="2">
                  <c:v>105093</c:v>
                </c:pt>
                <c:pt idx="3">
                  <c:v>91819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66F-43E2-BEF4-73132A7F3C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3"/>
        <c:overlap val="-30"/>
        <c:axId val="811931528"/>
        <c:axId val="811932248"/>
      </c:barChart>
      <c:catAx>
        <c:axId val="811931528"/>
        <c:scaling>
          <c:orientation val="maxMin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Project type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11932248"/>
        <c:crosses val="autoZero"/>
        <c:auto val="1"/>
        <c:lblAlgn val="ctr"/>
        <c:lblOffset val="100"/>
        <c:noMultiLvlLbl val="0"/>
      </c:catAx>
      <c:valAx>
        <c:axId val="8119322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Profit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&quot;$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11931528"/>
        <c:crosses val="max"/>
        <c:crossBetween val="between"/>
        <c:dispUnits>
          <c:builtInUnit val="thousands"/>
          <c:dispUnits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</c:dispUnitsLbl>
        </c:dispUnits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[excel-copilot2xlsx.xlsx]Copilot insights!PivotTable4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'Project type': </a:t>
            </a:r>
            <a:r>
              <a:rPr lang="en-US">
                <a:solidFill>
                  <a:srgbClr val="DD5A13"/>
                </a:solidFill>
              </a:rPr>
              <a:t>Research</a:t>
            </a:r>
            <a:r>
              <a:rPr lang="en-US"/>
              <a:t> has noticeably higher '% Change'.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rgbClr val="D2D2D2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rgbClr val="ED7331"/>
          </a:solidFill>
          <a:ln>
            <a:noFill/>
          </a:ln>
          <a:effectLst/>
        </c:spPr>
      </c:pivotFmt>
    </c:pivotFmts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'Copilot insights'!$G$52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D2D2D2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ED733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9B31-4193-B7C3-28B521896F14}"/>
              </c:ext>
            </c:extLst>
          </c:dPt>
          <c:cat>
            <c:strRef>
              <c:f>'Copilot insights'!$F$53:$F$57</c:f>
              <c:strCache>
                <c:ptCount val="4"/>
                <c:pt idx="0">
                  <c:v>Research</c:v>
                </c:pt>
                <c:pt idx="1">
                  <c:v>Development</c:v>
                </c:pt>
                <c:pt idx="2">
                  <c:v>Marketing</c:v>
                </c:pt>
                <c:pt idx="3">
                  <c:v>Design</c:v>
                </c:pt>
              </c:strCache>
            </c:strRef>
          </c:cat>
          <c:val>
            <c:numRef>
              <c:f>'Copilot insights'!$G$53:$G$57</c:f>
              <c:numCache>
                <c:formatCode>0.0%</c:formatCode>
                <c:ptCount val="4"/>
                <c:pt idx="0">
                  <c:v>5.5601215223784424E-2</c:v>
                </c:pt>
                <c:pt idx="1">
                  <c:v>3.6525992229582346E-2</c:v>
                </c:pt>
                <c:pt idx="2">
                  <c:v>1.6844864127545347E-2</c:v>
                </c:pt>
                <c:pt idx="3">
                  <c:v>1.1283156491806823E-2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B31-4193-B7C3-28B521896F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3"/>
        <c:overlap val="-30"/>
        <c:axId val="811815608"/>
        <c:axId val="811820648"/>
      </c:barChart>
      <c:catAx>
        <c:axId val="811815608"/>
        <c:scaling>
          <c:orientation val="maxMin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Project type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11820648"/>
        <c:crosses val="autoZero"/>
        <c:auto val="1"/>
        <c:lblAlgn val="ctr"/>
        <c:lblOffset val="100"/>
        <c:noMultiLvlLbl val="0"/>
      </c:catAx>
      <c:valAx>
        <c:axId val="8118206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% Change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11815608"/>
        <c:crosses val="max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Ex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numDim type="val">
        <cx:f>_xlchart.v1.0</cx:f>
      </cx:numDim>
    </cx:data>
  </cx:chartData>
  <cx:chart>
    <cx:title pos="t" align="ctr" overlay="0">
      <cx:tx>
        <cx:txData>
          <cx:v>Frequency of 'Budget'</cx:v>
        </cx:txData>
      </cx:tx>
    </cx:title>
    <cx:plotArea>
      <cx:plotAreaRegion>
        <cx:series layoutId="clusteredColumn" uniqueId="{F702A9BC-418E-4811-9C07-711C9F94BECF}">
          <cx:dataId val="0"/>
          <cx:layoutPr>
            <cx:binning intervalClosed="r">
              <cx:binSize val="15000"/>
            </cx:binning>
          </cx:layoutPr>
        </cx:series>
      </cx:plotAreaRegion>
      <cx:axis id="0">
        <cx:catScaling gapWidth="0.330000013"/>
        <cx:title>
          <cx:tx>
            <cx:txData>
              <cx:v>Budget</cx:v>
            </cx:txData>
          </cx:tx>
        </cx:title>
        <cx:tickLabels/>
      </cx:axis>
      <cx:axis id="1">
        <cx:valScaling/>
        <cx:title>
          <cx:tx>
            <cx:txData>
              <cx:v>Frequency</cx:v>
            </cx:txData>
          </cx:tx>
        </cx:title>
        <cx:majorGridlines/>
        <cx:tickLabels/>
      </cx:axis>
    </cx:plotArea>
  </cx:chart>
</cx:chartSpace>
</file>

<file path=xl/charts/chartEx2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numDim type="val">
        <cx:f>_xlchart.v1.1</cx:f>
      </cx:numDim>
    </cx:data>
  </cx:chartData>
  <cx:chart>
    <cx:title pos="t" align="ctr" overlay="0">
      <cx:tx>
        <cx:txData>
          <cx:v>Frequency of 'Profit margin'</cx:v>
        </cx:txData>
      </cx:tx>
    </cx:title>
    <cx:plotArea>
      <cx:plotAreaRegion>
        <cx:series layoutId="clusteredColumn" uniqueId="{C92BE038-5D69-4F33-BF70-E9E53E97C9FA}">
          <cx:spPr>
            <a:solidFill>
              <a:srgbClr val="595959"/>
            </a:solidFill>
          </cx:spPr>
          <cx:dataId val="0"/>
          <cx:layoutPr>
            <cx:binning intervalClosed="r">
              <cx:binSize val="0.070000000000000007"/>
            </cx:binning>
          </cx:layoutPr>
        </cx:series>
      </cx:plotAreaRegion>
      <cx:axis id="0">
        <cx:catScaling gapWidth="0.330000013"/>
        <cx:title>
          <cx:tx>
            <cx:txData>
              <cx:v>Profit margin</cx:v>
            </cx:txData>
          </cx:tx>
        </cx:title>
        <cx:tickLabels/>
      </cx:axis>
      <cx:axis id="1">
        <cx:valScaling/>
        <cx:title>
          <cx:tx>
            <cx:txData>
              <cx:v>Frequency</cx:v>
            </cx:txData>
          </cx:tx>
        </cx:title>
        <cx:majorGridlines/>
        <cx:tickLabels/>
      </cx:axis>
    </cx:plotArea>
  </cx:chart>
</cx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6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36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svg"/><Relationship Id="rId2" Type="http://schemas.openxmlformats.org/officeDocument/2006/relationships/image" Target="../media/image1.png"/><Relationship Id="rId1" Type="http://schemas.openxmlformats.org/officeDocument/2006/relationships/hyperlink" Target="https://www.ablebits.com" TargetMode="External"/><Relationship Id="rId6" Type="http://schemas.openxmlformats.org/officeDocument/2006/relationships/image" Target="../media/image4.svg"/><Relationship Id="rId5" Type="http://schemas.openxmlformats.org/officeDocument/2006/relationships/image" Target="../media/image3.png"/><Relationship Id="rId4" Type="http://schemas.openxmlformats.org/officeDocument/2006/relationships/hyperlink" Target="https://www.ablebits.com/excel-suite/index-2020.php?visitfrom=xls-books" TargetMode="Externa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microsoft.com/office/2014/relationships/chartEx" Target="../charts/chartEx2.xml"/><Relationship Id="rId1" Type="http://schemas.microsoft.com/office/2014/relationships/chartEx" Target="../charts/chartEx1.xml"/><Relationship Id="rId6" Type="http://schemas.openxmlformats.org/officeDocument/2006/relationships/chart" Target="../charts/chart5.xml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166661</xdr:colOff>
      <xdr:row>1</xdr:row>
      <xdr:rowOff>184785</xdr:rowOff>
    </xdr:to>
    <xdr:pic>
      <xdr:nvPicPr>
        <xdr:cNvPr id="2" name="Рисунок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5F8EE83-E490-4269-9DA7-A83BAC9235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314325" y="190500"/>
          <a:ext cx="1214411" cy="184785"/>
        </a:xfrm>
        <a:prstGeom prst="rect">
          <a:avLst/>
        </a:prstGeom>
      </xdr:spPr>
    </xdr:pic>
    <xdr:clientData/>
  </xdr:twoCellAnchor>
  <xdr:twoCellAnchor editAs="oneCell">
    <xdr:from>
      <xdr:col>1</xdr:col>
      <xdr:colOff>9525</xdr:colOff>
      <xdr:row>15</xdr:row>
      <xdr:rowOff>161925</xdr:rowOff>
    </xdr:from>
    <xdr:to>
      <xdr:col>2</xdr:col>
      <xdr:colOff>4984406</xdr:colOff>
      <xdr:row>21</xdr:row>
      <xdr:rowOff>70433</xdr:rowOff>
    </xdr:to>
    <xdr:pic>
      <xdr:nvPicPr>
        <xdr:cNvPr id="3" name="Рисунок 1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809F9912-7C71-4B5D-A63F-FD39058A3A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6"/>
            </a:ext>
          </a:extLst>
        </a:blip>
        <a:stretch>
          <a:fillRect/>
        </a:stretch>
      </xdr:blipFill>
      <xdr:spPr>
        <a:xfrm>
          <a:off x="323850" y="4695825"/>
          <a:ext cx="6022631" cy="105150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12</xdr:row>
      <xdr:rowOff>85724</xdr:rowOff>
    </xdr:from>
    <xdr:to>
      <xdr:col>5</xdr:col>
      <xdr:colOff>38100</xdr:colOff>
      <xdr:row>29</xdr:row>
      <xdr:rowOff>152399</xdr:rowOff>
    </xdr:to>
    <xdr:graphicFrame macro="">
      <xdr:nvGraphicFramePr>
        <xdr:cNvPr id="2" name="Chart 1" descr="Chart type: Clustered Bar. 'Q1 Revenue', 'Q2 Revenue', and 'Projected Q3 Revenue' by 'Project' for 'Project type' 'Development'&#10;&#10;Description automatically generated">
          <a:extLst>
            <a:ext uri="{FF2B5EF4-FFF2-40B4-BE49-F238E27FC236}">
              <a16:creationId xmlns:a16="http://schemas.microsoft.com/office/drawing/2014/main" id="{07FD4241-B6CA-9CBB-58A1-97A51F13DEA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9526</xdr:colOff>
      <xdr:row>16</xdr:row>
      <xdr:rowOff>104775</xdr:rowOff>
    </xdr:from>
    <xdr:to>
      <xdr:col>6</xdr:col>
      <xdr:colOff>66675</xdr:colOff>
      <xdr:row>30</xdr:row>
      <xdr:rowOff>66675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2" name="Chart 1" descr="Chart type: Histogram. Frequency of 'Budget'&#10;&#10;Description automatically generated">
              <a:extLst>
                <a:ext uri="{FF2B5EF4-FFF2-40B4-BE49-F238E27FC236}">
                  <a16:creationId xmlns:a16="http://schemas.microsoft.com/office/drawing/2014/main" id="{C841B2FC-F94D-DF63-E3D8-841A306CE045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504826" y="3295650"/>
              <a:ext cx="3829049" cy="26289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US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  <xdr:twoCellAnchor>
    <xdr:from>
      <xdr:col>1</xdr:col>
      <xdr:colOff>209550</xdr:colOff>
      <xdr:row>32</xdr:row>
      <xdr:rowOff>85724</xdr:rowOff>
    </xdr:from>
    <xdr:to>
      <xdr:col>5</xdr:col>
      <xdr:colOff>914400</xdr:colOff>
      <xdr:row>45</xdr:row>
      <xdr:rowOff>123825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3" name="Chart 2" descr="Chart type: Histogram. Frequency of 'Profit margin'&#10;&#10;Description automatically generated">
              <a:extLst>
                <a:ext uri="{FF2B5EF4-FFF2-40B4-BE49-F238E27FC236}">
                  <a16:creationId xmlns:a16="http://schemas.microsoft.com/office/drawing/2014/main" id="{E8636DE4-91EA-7C79-C952-98E016F7691B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2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457200" y="6324599"/>
              <a:ext cx="3781425" cy="2514601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US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  <xdr:twoCellAnchor>
    <xdr:from>
      <xdr:col>6</xdr:col>
      <xdr:colOff>676275</xdr:colOff>
      <xdr:row>16</xdr:row>
      <xdr:rowOff>133350</xdr:rowOff>
    </xdr:from>
    <xdr:to>
      <xdr:col>11</xdr:col>
      <xdr:colOff>9525</xdr:colOff>
      <xdr:row>30</xdr:row>
      <xdr:rowOff>85725</xdr:rowOff>
    </xdr:to>
    <xdr:graphicFrame macro="">
      <xdr:nvGraphicFramePr>
        <xdr:cNvPr id="4" name="Chart 3" descr="Chart type: Scatter. Field: Budget and Field: Q2 Revenue appear highly correlated.&#10;&#10;Description automatically generated">
          <a:extLst>
            <a:ext uri="{FF2B5EF4-FFF2-40B4-BE49-F238E27FC236}">
              <a16:creationId xmlns:a16="http://schemas.microsoft.com/office/drawing/2014/main" id="{8DC15A49-434C-68A8-3014-00E0D038B66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695325</xdr:colOff>
      <xdr:row>32</xdr:row>
      <xdr:rowOff>76200</xdr:rowOff>
    </xdr:from>
    <xdr:to>
      <xdr:col>11</xdr:col>
      <xdr:colOff>85725</xdr:colOff>
      <xdr:row>45</xdr:row>
      <xdr:rowOff>152400</xdr:rowOff>
    </xdr:to>
    <xdr:graphicFrame macro="">
      <xdr:nvGraphicFramePr>
        <xdr:cNvPr id="5" name="Chart 4" descr="Chart type: Scatter. Field: Budget and Field: Total revenue appear highly correlated.&#10;&#10;Description automatically generated">
          <a:extLst>
            <a:ext uri="{FF2B5EF4-FFF2-40B4-BE49-F238E27FC236}">
              <a16:creationId xmlns:a16="http://schemas.microsoft.com/office/drawing/2014/main" id="{9B5ACBCF-913A-66B3-62DC-F51619B7E2F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1</xdr:colOff>
      <xdr:row>1</xdr:row>
      <xdr:rowOff>190497</xdr:rowOff>
    </xdr:from>
    <xdr:to>
      <xdr:col>6</xdr:col>
      <xdr:colOff>76200</xdr:colOff>
      <xdr:row>14</xdr:row>
      <xdr:rowOff>104774</xdr:rowOff>
    </xdr:to>
    <xdr:graphicFrame macro="">
      <xdr:nvGraphicFramePr>
        <xdr:cNvPr id="6" name="Chart 5" descr="Chart type: Clustered Bar. 'Profit' by 'Project type'&#10;&#10;Description automatically generated">
          <a:extLst>
            <a:ext uri="{FF2B5EF4-FFF2-40B4-BE49-F238E27FC236}">
              <a16:creationId xmlns:a16="http://schemas.microsoft.com/office/drawing/2014/main" id="{3F1CF51C-EDA7-40DF-237C-497EF2EC6CC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676274</xdr:colOff>
      <xdr:row>2</xdr:row>
      <xdr:rowOff>19049</xdr:rowOff>
    </xdr:from>
    <xdr:to>
      <xdr:col>11</xdr:col>
      <xdr:colOff>28574</xdr:colOff>
      <xdr:row>14</xdr:row>
      <xdr:rowOff>95250</xdr:rowOff>
    </xdr:to>
    <xdr:graphicFrame macro="">
      <xdr:nvGraphicFramePr>
        <xdr:cNvPr id="7" name="Chart 6" descr="Chart type: Clustered Bar. 'Project type': Research has noticeably higher '% Change'.&#10;&#10;Description automatically generated">
          <a:extLst>
            <a:ext uri="{FF2B5EF4-FFF2-40B4-BE49-F238E27FC236}">
              <a16:creationId xmlns:a16="http://schemas.microsoft.com/office/drawing/2014/main" id="{FDCEF00F-60D3-A5B5-A6DB-0B1223122E3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Excel Services" refreshedDate="45331.731646875" createdVersion="8" refreshedVersion="8" minRefreshableVersion="3" recordCount="30" xr:uid="{9EBC4557-E015-4778-ACCD-558B4B3911D1}">
  <cacheSource type="worksheet">
    <worksheetSource name="Table5"/>
  </cacheSource>
  <cacheFields count="10">
    <cacheField name="Project" numFmtId="0">
      <sharedItems count="30">
        <s v="ThunderRise"/>
        <s v="WildFire"/>
        <s v="NebulaStrike"/>
        <s v="TitanForge"/>
        <s v="BlazeWave"/>
        <s v="QuasarQuest"/>
        <s v="StormCrest"/>
        <s v="AuroraLeap"/>
        <s v="PhoenixFury"/>
        <s v="AvalancheGlide"/>
        <s v="NovaBurst"/>
        <s v="EclipseEdge"/>
        <s v="GalaxyGale"/>
        <s v="InfernoPulse"/>
        <s v="VortexVoyage"/>
        <s v="CometRise"/>
        <s v="SolarSurge"/>
        <s v="BlizzardBlast"/>
        <s v="MeteorMomentum"/>
        <s v="LightningLoom"/>
        <s v="SolarisSweep"/>
        <s v="SupernovaSprint"/>
        <s v="TyphoonThrive"/>
        <s v="CelestialCharge"/>
        <s v="WhirlwindQuest"/>
        <s v="StellarStride"/>
        <s v="ThunderPeak"/>
        <s v="EclipseEcho"/>
        <s v="InfernoImpact"/>
        <s v="StormSurge"/>
      </sharedItems>
    </cacheField>
    <cacheField name="Project type" numFmtId="0">
      <sharedItems count="4">
        <s v="Development"/>
        <s v="Research"/>
        <s v="Marketing"/>
        <s v="Design"/>
      </sharedItems>
    </cacheField>
    <cacheField name="Budget" numFmtId="164">
      <sharedItems containsSemiMixedTypes="0" containsString="0" containsNumber="1" containsInteger="1" minValue="11000" maxValue="99000"/>
    </cacheField>
    <cacheField name="Q1 Revenue" numFmtId="164">
      <sharedItems containsSemiMixedTypes="0" containsString="0" containsNumber="1" containsInteger="1" minValue="12000" maxValue="112000"/>
    </cacheField>
    <cacheField name="Q2 Revenue" numFmtId="164">
      <sharedItems containsSemiMixedTypes="0" containsString="0" containsNumber="1" containsInteger="1" minValue="12000" maxValue="114000"/>
    </cacheField>
    <cacheField name="% Change" numFmtId="165">
      <sharedItems containsSemiMixedTypes="0" containsString="0" containsNumber="1" minValue="-0.10294117647058823" maxValue="0.13333333333333333"/>
    </cacheField>
    <cacheField name="Total revenue" numFmtId="164">
      <sharedItems containsSemiMixedTypes="0" containsString="0" containsNumber="1" containsInteger="1" minValue="24000" maxValue="226000"/>
    </cacheField>
    <cacheField name="Profit" numFmtId="164">
      <sharedItems containsSemiMixedTypes="0" containsString="0" containsNumber="1" containsInteger="1" minValue="3270" maxValue="29715"/>
    </cacheField>
    <cacheField name="Profit margin" numFmtId="9">
      <sharedItems containsSemiMixedTypes="0" containsString="0" containsNumber="1" minValue="3.4494505494505494E-2" maxValue="0.39152173913043481"/>
    </cacheField>
    <cacheField name="Q3 Revenue" numFmtId="164">
      <sharedItems containsSemiMixedTypes="0" containsString="0" containsNumber="1" minValue="12000" maxValue="119466.6666666666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vetlana Cheusheva" refreshedDate="45334.779773148148" createdVersion="8" refreshedVersion="8" minRefreshableVersion="3" recordCount="30" xr:uid="{4DC4FAAB-C391-4B8C-8793-413A41E88C3E}">
  <cacheSource type="worksheet">
    <worksheetSource name="Table4"/>
  </cacheSource>
  <cacheFields count="11">
    <cacheField name="Project" numFmtId="0">
      <sharedItems count="30">
        <s v="ThunderRise"/>
        <s v="WildFire"/>
        <s v="NebulaStrike"/>
        <s v="TitanForge"/>
        <s v="BlazeWave"/>
        <s v="QuasarQuest"/>
        <s v="StormCrest"/>
        <s v="AuroraLeap"/>
        <s v="PhoenixFury"/>
        <s v="AvalancheGlide"/>
        <s v="NovaBurst"/>
        <s v="EclipseEdge"/>
        <s v="GalaxyGale"/>
        <s v="InfernoPulse"/>
        <s v="VortexVoyage"/>
        <s v="CometRise"/>
        <s v="SolarSurge"/>
        <s v="BlizzardBlast"/>
        <s v="MeteorMomentum"/>
        <s v="LightningLoom"/>
        <s v="SolarisSweep"/>
        <s v="SupernovaSprint"/>
        <s v="TyphoonThrive"/>
        <s v="CelestialCharge"/>
        <s v="WhirlwindQuest"/>
        <s v="StellarStride"/>
        <s v="ThunderPeak"/>
        <s v="EclipseEcho"/>
        <s v="InfernoImpact"/>
        <s v="StormSurge"/>
      </sharedItems>
    </cacheField>
    <cacheField name="Project type" numFmtId="0">
      <sharedItems count="4">
        <s v="Development"/>
        <s v="Research"/>
        <s v="Marketing"/>
        <s v="Design"/>
      </sharedItems>
    </cacheField>
    <cacheField name="Budget" numFmtId="164">
      <sharedItems containsSemiMixedTypes="0" containsString="0" containsNumber="1" containsInteger="1" minValue="11000" maxValue="99000"/>
    </cacheField>
    <cacheField name="Q1 Revenue" numFmtId="164">
      <sharedItems containsSemiMixedTypes="0" containsString="0" containsNumber="1" containsInteger="1" minValue="12000" maxValue="112000"/>
    </cacheField>
    <cacheField name="Q2 Revenue" numFmtId="164">
      <sharedItems containsSemiMixedTypes="0" containsString="0" containsNumber="1" containsInteger="1" minValue="12000" maxValue="114000"/>
    </cacheField>
    <cacheField name="Total revenue" numFmtId="164">
      <sharedItems containsSemiMixedTypes="0" containsString="0" containsNumber="1" containsInteger="1" minValue="24000" maxValue="226000"/>
    </cacheField>
    <cacheField name="Profit" numFmtId="164">
      <sharedItems containsSemiMixedTypes="0" containsString="0" containsNumber="1" containsInteger="1" minValue="3270" maxValue="29715"/>
    </cacheField>
    <cacheField name="Profit margin" numFmtId="10">
      <sharedItems containsSemiMixedTypes="0" containsString="0" containsNumber="1" minValue="3.4494505494505494E-2" maxValue="0.39152173913043481"/>
    </cacheField>
    <cacheField name="Q1 vs Q2" numFmtId="10">
      <sharedItems/>
    </cacheField>
    <cacheField name="% Change" numFmtId="165">
      <sharedItems containsSemiMixedTypes="0" containsString="0" containsNumber="1" minValue="-0.10294117647058823" maxValue="0.13333333333333333"/>
    </cacheField>
    <cacheField name="Projected Q3 Revenue" numFmtId="164">
      <sharedItems containsSemiMixedTypes="0" containsString="0" containsNumber="1" containsInteger="1" minValue="3270" maxValue="2971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0">
  <r>
    <x v="0"/>
    <x v="0"/>
    <n v="71000"/>
    <n v="73000"/>
    <n v="75000"/>
    <n v="2.7397260273972601E-2"/>
    <n v="148000"/>
    <n v="6936"/>
    <n v="4.6864864864864866E-2"/>
    <n v="77054.794520547948"/>
  </r>
  <r>
    <x v="1"/>
    <x v="1"/>
    <n v="40000"/>
    <n v="41000"/>
    <n v="45000"/>
    <n v="9.7560975609756101E-2"/>
    <n v="86000"/>
    <n v="21057"/>
    <n v="0.24484883720930234"/>
    <n v="49390.243902439026"/>
  </r>
  <r>
    <x v="2"/>
    <x v="2"/>
    <n v="13000"/>
    <n v="14000"/>
    <n v="14000"/>
    <n v="0"/>
    <n v="28000"/>
    <n v="8949"/>
    <n v="0.31960714285714287"/>
    <n v="14000"/>
  </r>
  <r>
    <x v="3"/>
    <x v="3"/>
    <n v="15000"/>
    <n v="15000"/>
    <n v="17000"/>
    <n v="0.13333333333333333"/>
    <n v="32000"/>
    <n v="6070"/>
    <n v="0.18968750000000001"/>
    <n v="19266.666666666668"/>
  </r>
  <r>
    <x v="4"/>
    <x v="0"/>
    <n v="68000"/>
    <n v="73000"/>
    <n v="78000"/>
    <n v="6.8493150684931503E-2"/>
    <n v="151000"/>
    <n v="23186"/>
    <n v="0.15354966887417218"/>
    <n v="83342.465753424665"/>
  </r>
  <r>
    <x v="5"/>
    <x v="1"/>
    <n v="88000"/>
    <n v="90000"/>
    <n v="92000"/>
    <n v="2.2222222222222223E-2"/>
    <n v="182000"/>
    <n v="6278"/>
    <n v="3.4494505494505494E-2"/>
    <n v="94044.444444444438"/>
  </r>
  <r>
    <x v="6"/>
    <x v="2"/>
    <n v="95000"/>
    <n v="112000"/>
    <n v="114000"/>
    <n v="1.7857142857142856E-2"/>
    <n v="226000"/>
    <n v="20184"/>
    <n v="8.9309734513274341E-2"/>
    <n v="116035.71428571428"/>
  </r>
  <r>
    <x v="7"/>
    <x v="3"/>
    <n v="58000"/>
    <n v="60000"/>
    <n v="62000"/>
    <n v="3.3333333333333333E-2"/>
    <n v="122000"/>
    <n v="29715"/>
    <n v="0.24356557377049182"/>
    <n v="64066.666666666672"/>
  </r>
  <r>
    <x v="8"/>
    <x v="0"/>
    <n v="60000"/>
    <n v="63000"/>
    <n v="66000"/>
    <n v="4.7619047619047616E-2"/>
    <n v="129000"/>
    <n v="8497"/>
    <n v="6.5868217054263573E-2"/>
    <n v="69142.857142857145"/>
  </r>
  <r>
    <x v="9"/>
    <x v="1"/>
    <n v="81000"/>
    <n v="86000"/>
    <n v="92000"/>
    <n v="6.9767441860465115E-2"/>
    <n v="178000"/>
    <n v="19115"/>
    <n v="0.1073876404494382"/>
    <n v="98418.604651162779"/>
  </r>
  <r>
    <x v="10"/>
    <x v="2"/>
    <n v="76000"/>
    <n v="78000"/>
    <n v="80000"/>
    <n v="2.564102564102564E-2"/>
    <n v="158000"/>
    <n v="7173"/>
    <n v="4.539873417721519E-2"/>
    <n v="82051.282051282047"/>
  </r>
  <r>
    <x v="11"/>
    <x v="3"/>
    <n v="45000"/>
    <n v="46000"/>
    <n v="42000"/>
    <n v="-8.6956521739130432E-2"/>
    <n v="88000"/>
    <n v="27338"/>
    <n v="0.31065909090909088"/>
    <n v="38347.826086956527"/>
  </r>
  <r>
    <x v="12"/>
    <x v="0"/>
    <n v="99000"/>
    <n v="103000"/>
    <n v="104000"/>
    <n v="9.7087378640776691E-3"/>
    <n v="207000"/>
    <n v="26185"/>
    <n v="0.1264975845410628"/>
    <n v="105009.70873786407"/>
  </r>
  <r>
    <x v="13"/>
    <x v="1"/>
    <n v="94000"/>
    <n v="98000"/>
    <n v="102000"/>
    <n v="4.0816326530612242E-2"/>
    <n v="200000"/>
    <n v="11901"/>
    <n v="5.9505000000000002E-2"/>
    <n v="106163.26530612246"/>
  </r>
  <r>
    <x v="14"/>
    <x v="2"/>
    <n v="41000"/>
    <n v="44000"/>
    <n v="46000"/>
    <n v="4.5454545454545456E-2"/>
    <n v="90000"/>
    <n v="16477"/>
    <n v="0.18307777777777778"/>
    <n v="48090.909090909088"/>
  </r>
  <r>
    <x v="15"/>
    <x v="3"/>
    <n v="31000"/>
    <n v="32000"/>
    <n v="32000"/>
    <n v="0"/>
    <n v="64000"/>
    <n v="5651"/>
    <n v="8.8296874999999997E-2"/>
    <n v="32000"/>
  </r>
  <r>
    <x v="16"/>
    <x v="0"/>
    <n v="35000"/>
    <n v="34000"/>
    <n v="35000"/>
    <n v="2.9411764705882353E-2"/>
    <n v="69000"/>
    <n v="27015"/>
    <n v="0.39152173913043481"/>
    <n v="36029.411764705881"/>
  </r>
  <r>
    <x v="17"/>
    <x v="1"/>
    <n v="61000"/>
    <n v="63000"/>
    <n v="65000"/>
    <n v="3.1746031746031744E-2"/>
    <n v="128000"/>
    <n v="15974"/>
    <n v="0.124796875"/>
    <n v="67063.492063492056"/>
  </r>
  <r>
    <x v="18"/>
    <x v="2"/>
    <n v="55000"/>
    <n v="58000"/>
    <n v="56000"/>
    <n v="-3.4482758620689655E-2"/>
    <n v="114000"/>
    <n v="4504"/>
    <n v="3.9508771929824563E-2"/>
    <n v="54068.965517241384"/>
  </r>
  <r>
    <x v="19"/>
    <x v="3"/>
    <n v="80000"/>
    <n v="105000"/>
    <n v="112000"/>
    <n v="6.6666666666666666E-2"/>
    <n v="217000"/>
    <n v="17920"/>
    <n v="8.2580645161290323E-2"/>
    <n v="119466.66666666667"/>
  </r>
  <r>
    <x v="20"/>
    <x v="2"/>
    <n v="66000"/>
    <n v="68000"/>
    <n v="70000"/>
    <n v="2.9411764705882353E-2"/>
    <n v="138000"/>
    <n v="10701"/>
    <n v="7.7543478260869561E-2"/>
    <n v="72058.823529411762"/>
  </r>
  <r>
    <x v="21"/>
    <x v="2"/>
    <n v="56000"/>
    <n v="57000"/>
    <n v="58000"/>
    <n v="1.7543859649122806E-2"/>
    <n v="115000"/>
    <n v="22248"/>
    <n v="0.19346086956521738"/>
    <n v="59017.543859649129"/>
  </r>
  <r>
    <x v="22"/>
    <x v="2"/>
    <n v="58000"/>
    <n v="60000"/>
    <n v="62000"/>
    <n v="3.3333333333333333E-2"/>
    <n v="122000"/>
    <n v="26570"/>
    <n v="0.21778688524590165"/>
    <n v="64066.666666666672"/>
  </r>
  <r>
    <x v="23"/>
    <x v="3"/>
    <n v="84000"/>
    <n v="88000"/>
    <n v="92000"/>
    <n v="4.5454545454545456E-2"/>
    <n v="180000"/>
    <n v="14936"/>
    <n v="8.2977777777777775E-2"/>
    <n v="96181.818181818177"/>
  </r>
  <r>
    <x v="24"/>
    <x v="3"/>
    <n v="65000"/>
    <n v="68000"/>
    <n v="61000"/>
    <n v="-0.10294117647058823"/>
    <n v="129000"/>
    <n v="29220"/>
    <n v="0.22651162790697674"/>
    <n v="54720.588235294119"/>
  </r>
  <r>
    <x v="25"/>
    <x v="3"/>
    <n v="11000"/>
    <n v="12000"/>
    <n v="12000"/>
    <n v="0"/>
    <n v="24000"/>
    <n v="3270"/>
    <n v="0.13625000000000001"/>
    <n v="12000"/>
  </r>
  <r>
    <x v="26"/>
    <x v="3"/>
    <n v="77000"/>
    <n v="79000"/>
    <n v="80000"/>
    <n v="1.2658227848101266E-2"/>
    <n v="159000"/>
    <n v="26425"/>
    <n v="0.16619496855345911"/>
    <n v="81012.658227848107"/>
  </r>
  <r>
    <x v="27"/>
    <x v="1"/>
    <n v="88000"/>
    <n v="92000"/>
    <n v="95000"/>
    <n v="3.2608695652173912E-2"/>
    <n v="187000"/>
    <n v="11974"/>
    <n v="6.4032085561497323E-2"/>
    <n v="98097.826086956513"/>
  </r>
  <r>
    <x v="28"/>
    <x v="1"/>
    <n v="31000"/>
    <n v="32000"/>
    <n v="35000"/>
    <n v="9.375E-2"/>
    <n v="67000"/>
    <n v="3621"/>
    <n v="5.4044776119402983E-2"/>
    <n v="38281.25"/>
  </r>
  <r>
    <x v="29"/>
    <x v="1"/>
    <n v="67000"/>
    <n v="71000"/>
    <n v="75000"/>
    <n v="5.6338028169014086E-2"/>
    <n v="146000"/>
    <n v="15173"/>
    <n v="0.10392465753424658"/>
    <n v="79225.352112676046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0">
  <r>
    <x v="0"/>
    <x v="0"/>
    <n v="71000"/>
    <n v="73000"/>
    <n v="75000"/>
    <n v="148000"/>
    <n v="6936"/>
    <n v="4.6864864864864866E-2"/>
    <s v="Q2"/>
    <n v="2.7397260273972601E-2"/>
    <n v="6936"/>
  </r>
  <r>
    <x v="1"/>
    <x v="1"/>
    <n v="40000"/>
    <n v="41000"/>
    <n v="45000"/>
    <n v="86000"/>
    <n v="21057"/>
    <n v="0.24484883720930234"/>
    <s v="Q2"/>
    <n v="9.7560975609756101E-2"/>
    <n v="21057"/>
  </r>
  <r>
    <x v="2"/>
    <x v="2"/>
    <n v="13000"/>
    <n v="14000"/>
    <n v="14000"/>
    <n v="28000"/>
    <n v="8949"/>
    <n v="0.31960714285714287"/>
    <s v="Q2"/>
    <n v="0"/>
    <n v="8949"/>
  </r>
  <r>
    <x v="3"/>
    <x v="3"/>
    <n v="15000"/>
    <n v="15000"/>
    <n v="17000"/>
    <n v="32000"/>
    <n v="6070"/>
    <n v="0.18968750000000001"/>
    <s v="Q2"/>
    <n v="0.13333333333333333"/>
    <n v="6070"/>
  </r>
  <r>
    <x v="4"/>
    <x v="0"/>
    <n v="68000"/>
    <n v="73000"/>
    <n v="78000"/>
    <n v="151000"/>
    <n v="23186"/>
    <n v="0.15354966887417218"/>
    <s v="Q2"/>
    <n v="6.8493150684931503E-2"/>
    <n v="23186"/>
  </r>
  <r>
    <x v="5"/>
    <x v="1"/>
    <n v="88000"/>
    <n v="90000"/>
    <n v="92000"/>
    <n v="182000"/>
    <n v="6278"/>
    <n v="3.4494505494505494E-2"/>
    <s v="Q2"/>
    <n v="2.2222222222222223E-2"/>
    <n v="6278"/>
  </r>
  <r>
    <x v="6"/>
    <x v="2"/>
    <n v="95000"/>
    <n v="112000"/>
    <n v="114000"/>
    <n v="226000"/>
    <n v="20184"/>
    <n v="8.9309734513274341E-2"/>
    <s v="Q2"/>
    <n v="1.7857142857142856E-2"/>
    <n v="20184"/>
  </r>
  <r>
    <x v="7"/>
    <x v="3"/>
    <n v="58000"/>
    <n v="60000"/>
    <n v="62000"/>
    <n v="122000"/>
    <n v="29715"/>
    <n v="0.24356557377049182"/>
    <s v="Q2"/>
    <n v="3.3333333333333333E-2"/>
    <n v="29715"/>
  </r>
  <r>
    <x v="8"/>
    <x v="0"/>
    <n v="60000"/>
    <n v="63000"/>
    <n v="66000"/>
    <n v="129000"/>
    <n v="8497"/>
    <n v="6.5868217054263573E-2"/>
    <s v="Q2"/>
    <n v="4.7619047619047616E-2"/>
    <n v="8497"/>
  </r>
  <r>
    <x v="9"/>
    <x v="1"/>
    <n v="81000"/>
    <n v="86000"/>
    <n v="92000"/>
    <n v="178000"/>
    <n v="19115"/>
    <n v="0.1073876404494382"/>
    <s v="Q2"/>
    <n v="6.9767441860465115E-2"/>
    <n v="19115"/>
  </r>
  <r>
    <x v="10"/>
    <x v="2"/>
    <n v="76000"/>
    <n v="78000"/>
    <n v="80000"/>
    <n v="158000"/>
    <n v="7173"/>
    <n v="4.539873417721519E-2"/>
    <s v="Q2"/>
    <n v="2.564102564102564E-2"/>
    <n v="7173"/>
  </r>
  <r>
    <x v="11"/>
    <x v="3"/>
    <n v="45000"/>
    <n v="46000"/>
    <n v="42000"/>
    <n v="88000"/>
    <n v="27338"/>
    <n v="0.31065909090909088"/>
    <s v="Q1"/>
    <n v="-8.6956521739130432E-2"/>
    <n v="27338"/>
  </r>
  <r>
    <x v="12"/>
    <x v="0"/>
    <n v="99000"/>
    <n v="103000"/>
    <n v="104000"/>
    <n v="207000"/>
    <n v="26185"/>
    <n v="0.1264975845410628"/>
    <s v="Q2"/>
    <n v="9.7087378640776691E-3"/>
    <n v="26185"/>
  </r>
  <r>
    <x v="13"/>
    <x v="1"/>
    <n v="94000"/>
    <n v="98000"/>
    <n v="102000"/>
    <n v="200000"/>
    <n v="11901"/>
    <n v="5.9505000000000002E-2"/>
    <s v="Q2"/>
    <n v="4.0816326530612242E-2"/>
    <n v="11901"/>
  </r>
  <r>
    <x v="14"/>
    <x v="2"/>
    <n v="41000"/>
    <n v="44000"/>
    <n v="46000"/>
    <n v="90000"/>
    <n v="16477"/>
    <n v="0.18307777777777778"/>
    <s v="Q2"/>
    <n v="4.5454545454545456E-2"/>
    <n v="16477"/>
  </r>
  <r>
    <x v="15"/>
    <x v="3"/>
    <n v="31000"/>
    <n v="32000"/>
    <n v="32000"/>
    <n v="64000"/>
    <n v="5651"/>
    <n v="8.8296874999999997E-2"/>
    <s v="Q2"/>
    <n v="0"/>
    <n v="5651"/>
  </r>
  <r>
    <x v="16"/>
    <x v="0"/>
    <n v="35000"/>
    <n v="34000"/>
    <n v="35000"/>
    <n v="69000"/>
    <n v="27015"/>
    <n v="0.39152173913043481"/>
    <s v="Q2"/>
    <n v="2.9411764705882353E-2"/>
    <n v="27015"/>
  </r>
  <r>
    <x v="17"/>
    <x v="1"/>
    <n v="61000"/>
    <n v="63000"/>
    <n v="65000"/>
    <n v="128000"/>
    <n v="15974"/>
    <n v="0.124796875"/>
    <s v="Q2"/>
    <n v="3.1746031746031744E-2"/>
    <n v="15974"/>
  </r>
  <r>
    <x v="18"/>
    <x v="2"/>
    <n v="55000"/>
    <n v="58000"/>
    <n v="56000"/>
    <n v="114000"/>
    <n v="4504"/>
    <n v="3.9508771929824563E-2"/>
    <s v="Q1"/>
    <n v="-3.4482758620689655E-2"/>
    <n v="4504"/>
  </r>
  <r>
    <x v="19"/>
    <x v="3"/>
    <n v="80000"/>
    <n v="105000"/>
    <n v="112000"/>
    <n v="217000"/>
    <n v="17920"/>
    <n v="8.2580645161290323E-2"/>
    <s v="Q2"/>
    <n v="6.6666666666666666E-2"/>
    <n v="17920"/>
  </r>
  <r>
    <x v="20"/>
    <x v="2"/>
    <n v="66000"/>
    <n v="68000"/>
    <n v="70000"/>
    <n v="138000"/>
    <n v="10701"/>
    <n v="7.7543478260869561E-2"/>
    <s v="Q2"/>
    <n v="2.9411764705882353E-2"/>
    <n v="10701"/>
  </r>
  <r>
    <x v="21"/>
    <x v="2"/>
    <n v="56000"/>
    <n v="57000"/>
    <n v="58000"/>
    <n v="115000"/>
    <n v="22248"/>
    <n v="0.19346086956521738"/>
    <s v="Q2"/>
    <n v="1.7543859649122806E-2"/>
    <n v="22248"/>
  </r>
  <r>
    <x v="22"/>
    <x v="2"/>
    <n v="58000"/>
    <n v="60000"/>
    <n v="62000"/>
    <n v="122000"/>
    <n v="26570"/>
    <n v="0.21778688524590165"/>
    <s v="Q2"/>
    <n v="3.3333333333333333E-2"/>
    <n v="26570"/>
  </r>
  <r>
    <x v="23"/>
    <x v="3"/>
    <n v="84000"/>
    <n v="88000"/>
    <n v="92000"/>
    <n v="180000"/>
    <n v="14936"/>
    <n v="8.2977777777777775E-2"/>
    <s v="Q2"/>
    <n v="4.5454545454545456E-2"/>
    <n v="14936"/>
  </r>
  <r>
    <x v="24"/>
    <x v="3"/>
    <n v="65000"/>
    <n v="68000"/>
    <n v="61000"/>
    <n v="129000"/>
    <n v="29220"/>
    <n v="0.22651162790697674"/>
    <s v="Q1"/>
    <n v="-0.10294117647058823"/>
    <n v="29220"/>
  </r>
  <r>
    <x v="25"/>
    <x v="3"/>
    <n v="11000"/>
    <n v="12000"/>
    <n v="12000"/>
    <n v="24000"/>
    <n v="3270"/>
    <n v="0.13625000000000001"/>
    <s v="Q2"/>
    <n v="0"/>
    <n v="3270"/>
  </r>
  <r>
    <x v="26"/>
    <x v="3"/>
    <n v="77000"/>
    <n v="79000"/>
    <n v="80000"/>
    <n v="159000"/>
    <n v="26425"/>
    <n v="0.16619496855345911"/>
    <s v="Q2"/>
    <n v="1.2658227848101266E-2"/>
    <n v="26425"/>
  </r>
  <r>
    <x v="27"/>
    <x v="1"/>
    <n v="88000"/>
    <n v="92000"/>
    <n v="95000"/>
    <n v="187000"/>
    <n v="11974"/>
    <n v="6.4032085561497323E-2"/>
    <s v="Q2"/>
    <n v="3.2608695652173912E-2"/>
    <n v="11974"/>
  </r>
  <r>
    <x v="28"/>
    <x v="1"/>
    <n v="31000"/>
    <n v="32000"/>
    <n v="35000"/>
    <n v="67000"/>
    <n v="3621"/>
    <n v="5.4044776119402983E-2"/>
    <s v="Q2"/>
    <n v="9.375E-2"/>
    <n v="3621"/>
  </r>
  <r>
    <x v="29"/>
    <x v="1"/>
    <n v="67000"/>
    <n v="71000"/>
    <n v="75000"/>
    <n v="146000"/>
    <n v="15173"/>
    <n v="0.10392465753424658"/>
    <s v="Q2"/>
    <n v="5.6338028169014086E-2"/>
    <n v="1517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AEBD70F6-5596-4B94-878D-B8F0DFC4CB87}" name="PivotTable1" cacheId="65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compact="0" compactData="0" multipleFieldFilters="0" chartFormat="1">
  <location ref="B5:E11" firstHeaderRow="0" firstDataRow="1" firstDataCol="1" rowPageCount="1" colPageCount="1"/>
  <pivotFields count="11">
    <pivotField axis="axisRow" compact="0" outline="0" showAll="0">
      <items count="31">
        <item x="7"/>
        <item x="9"/>
        <item x="4"/>
        <item x="17"/>
        <item x="23"/>
        <item x="15"/>
        <item x="27"/>
        <item x="11"/>
        <item x="12"/>
        <item x="28"/>
        <item x="13"/>
        <item x="19"/>
        <item x="18"/>
        <item x="2"/>
        <item x="10"/>
        <item x="8"/>
        <item x="5"/>
        <item x="20"/>
        <item x="16"/>
        <item x="25"/>
        <item x="6"/>
        <item x="29"/>
        <item x="21"/>
        <item x="26"/>
        <item x="0"/>
        <item x="3"/>
        <item x="22"/>
        <item x="14"/>
        <item x="24"/>
        <item x="1"/>
        <item t="default"/>
      </items>
    </pivotField>
    <pivotField axis="axisPage" compact="0" outline="0" multipleItemSelectionAllowed="1" showAll="0">
      <items count="5">
        <item h="1" x="3"/>
        <item x="0"/>
        <item h="1" x="2"/>
        <item h="1" x="1"/>
        <item t="default"/>
      </items>
    </pivotField>
    <pivotField compact="0" numFmtId="164" outline="0" showAll="0"/>
    <pivotField dataField="1" compact="0" numFmtId="164" outline="0" showAll="0"/>
    <pivotField dataField="1" compact="0" numFmtId="164" outline="0" showAll="0"/>
    <pivotField compact="0" numFmtId="164" outline="0" showAll="0"/>
    <pivotField compact="0" numFmtId="164" outline="0" showAll="0"/>
    <pivotField compact="0" numFmtId="10" outline="0" showAll="0"/>
    <pivotField compact="0" outline="0" showAll="0"/>
    <pivotField compact="0" numFmtId="165" outline="0" showAll="0"/>
    <pivotField dataField="1" compact="0" numFmtId="164" outline="0" showAll="0"/>
  </pivotFields>
  <rowFields count="1">
    <field x="0"/>
  </rowFields>
  <rowItems count="6">
    <i>
      <x v="2"/>
    </i>
    <i>
      <x v="8"/>
    </i>
    <i>
      <x v="15"/>
    </i>
    <i>
      <x v="18"/>
    </i>
    <i>
      <x v="24"/>
    </i>
    <i t="grand">
      <x/>
    </i>
  </rowItems>
  <colFields count="1">
    <field x="-2"/>
  </colFields>
  <colItems count="3">
    <i>
      <x/>
    </i>
    <i i="1">
      <x v="1"/>
    </i>
    <i i="2">
      <x v="2"/>
    </i>
  </colItems>
  <pageFields count="1">
    <pageField fld="1" hier="-1"/>
  </pageFields>
  <dataFields count="3">
    <dataField name="Sum of Q1 Revenue" fld="3" baseField="0" baseItem="0" numFmtId="164"/>
    <dataField name="Sum of Q2 Revenue" fld="4" baseField="0" baseItem="0" numFmtId="164"/>
    <dataField name="Sum of Projected Q3 Revenue" fld="10" baseField="0" baseItem="0" numFmtId="164"/>
  </dataFields>
  <chartFormats count="3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0" format="2" series="1">
      <pivotArea type="data" outline="0" fieldPosition="0">
        <references count="1">
          <reference field="4294967294" count="1" selected="0">
            <x v="2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280AC95-D608-40F0-AD6F-6CC1B18E3730}" name="PivotTable4" cacheId="0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compact="0" compactData="0" multipleFieldFilters="0" chartFormat="1">
  <location ref="F52:G57" firstHeaderRow="1" firstDataRow="1" firstDataCol="1"/>
  <pivotFields count="10">
    <pivotField compact="0" outline="0" showAll="0"/>
    <pivotField axis="axisRow" compact="0" outline="0" showAll="0" sortType="descending">
      <items count="5">
        <item x="3"/>
        <item x="0"/>
        <item x="2"/>
        <item x="1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compact="0" numFmtId="164" outline="0" showAll="0"/>
    <pivotField compact="0" numFmtId="164" outline="0" showAll="0"/>
    <pivotField compact="0" numFmtId="164" outline="0" showAll="0"/>
    <pivotField dataField="1" compact="0" numFmtId="165" outline="0" showAll="0"/>
    <pivotField compact="0" numFmtId="164" outline="0" showAll="0"/>
    <pivotField compact="0" numFmtId="164" outline="0" showAll="0"/>
    <pivotField compact="0" numFmtId="9" outline="0" showAll="0"/>
    <pivotField compact="0" numFmtId="164" outline="0" showAll="0"/>
  </pivotFields>
  <rowFields count="1">
    <field x="1"/>
  </rowFields>
  <rowItems count="5">
    <i>
      <x v="3"/>
    </i>
    <i>
      <x v="1"/>
    </i>
    <i>
      <x v="2"/>
    </i>
    <i>
      <x/>
    </i>
    <i t="grand">
      <x/>
    </i>
  </rowItems>
  <colItems count="1">
    <i/>
  </colItems>
  <dataFields count="1">
    <dataField name="Average of % Change" fld="5" subtotal="average" baseField="0" baseItem="0" numFmtId="165"/>
  </dataFields>
  <formats count="12">
    <format dxfId="37">
      <pivotArea type="all" dataOnly="0" outline="0" fieldPosition="0"/>
    </format>
    <format dxfId="36">
      <pivotArea outline="0" collapsedLevelsAreSubtotals="1" fieldPosition="0"/>
    </format>
    <format dxfId="35">
      <pivotArea field="1" type="button" dataOnly="0" labelOnly="1" outline="0" axis="axisRow" fieldPosition="0"/>
    </format>
    <format dxfId="34">
      <pivotArea dataOnly="0" labelOnly="1" outline="0" fieldPosition="0">
        <references count="1">
          <reference field="1" count="0"/>
        </references>
      </pivotArea>
    </format>
    <format dxfId="33">
      <pivotArea dataOnly="0" labelOnly="1" grandRow="1" outline="0" fieldPosition="0"/>
    </format>
    <format dxfId="32">
      <pivotArea dataOnly="0" labelOnly="1" outline="0" axis="axisValues" fieldPosition="0"/>
    </format>
    <format dxfId="31">
      <pivotArea type="all" dataOnly="0" outline="0" fieldPosition="0"/>
    </format>
    <format dxfId="30">
      <pivotArea outline="0" collapsedLevelsAreSubtotals="1" fieldPosition="0"/>
    </format>
    <format dxfId="29">
      <pivotArea field="1" type="button" dataOnly="0" labelOnly="1" outline="0" axis="axisRow" fieldPosition="0"/>
    </format>
    <format dxfId="28">
      <pivotArea dataOnly="0" labelOnly="1" outline="0" fieldPosition="0">
        <references count="1">
          <reference field="1" count="0"/>
        </references>
      </pivotArea>
    </format>
    <format dxfId="27">
      <pivotArea dataOnly="0" labelOnly="1" grandRow="1" outline="0" fieldPosition="0"/>
    </format>
    <format dxfId="26">
      <pivotArea dataOnly="0" labelOnly="1" outline="0" axis="axisValues" fieldPosition="0"/>
    </format>
  </formats>
  <chartFormats count="2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3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5FF89A9-E06C-4C56-B063-EF183AC11016}" name="PivotTable3" cacheId="0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compact="0" compactData="0" multipleFieldFilters="0" chartFormat="3">
  <location ref="C52:D57" firstHeaderRow="1" firstDataRow="1" firstDataCol="1"/>
  <pivotFields count="10">
    <pivotField compact="0" outline="0" showAll="0"/>
    <pivotField axis="axisRow" compact="0" outline="0" showAll="0" sortType="descending">
      <items count="5">
        <item x="3"/>
        <item x="0"/>
        <item x="2"/>
        <item x="1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compact="0" numFmtId="164" outline="0" showAll="0"/>
    <pivotField compact="0" numFmtId="164" outline="0" showAll="0"/>
    <pivotField compact="0" numFmtId="164" outline="0" showAll="0"/>
    <pivotField compact="0" numFmtId="165" outline="0" showAll="0"/>
    <pivotField compact="0" numFmtId="164" outline="0" showAll="0"/>
    <pivotField dataField="1" compact="0" numFmtId="164" outline="0" showAll="0"/>
    <pivotField compact="0" numFmtId="9" outline="0" showAll="0"/>
    <pivotField compact="0" numFmtId="164" outline="0" showAll="0"/>
  </pivotFields>
  <rowFields count="1">
    <field x="1"/>
  </rowFields>
  <rowItems count="5">
    <i>
      <x/>
    </i>
    <i>
      <x v="2"/>
    </i>
    <i>
      <x v="3"/>
    </i>
    <i>
      <x v="1"/>
    </i>
    <i t="grand">
      <x/>
    </i>
  </rowItems>
  <colItems count="1">
    <i/>
  </colItems>
  <dataFields count="1">
    <dataField name="Sum of Profit" fld="7" baseField="0" baseItem="0" numFmtId="164"/>
  </dataFields>
  <formats count="12">
    <format dxfId="49">
      <pivotArea type="all" dataOnly="0" outline="0" fieldPosition="0"/>
    </format>
    <format dxfId="48">
      <pivotArea outline="0" collapsedLevelsAreSubtotals="1" fieldPosition="0"/>
    </format>
    <format dxfId="47">
      <pivotArea field="1" type="button" dataOnly="0" labelOnly="1" outline="0" axis="axisRow" fieldPosition="0"/>
    </format>
    <format dxfId="46">
      <pivotArea dataOnly="0" labelOnly="1" outline="0" fieldPosition="0">
        <references count="1">
          <reference field="1" count="0"/>
        </references>
      </pivotArea>
    </format>
    <format dxfId="45">
      <pivotArea dataOnly="0" labelOnly="1" grandRow="1" outline="0" fieldPosition="0"/>
    </format>
    <format dxfId="44">
      <pivotArea dataOnly="0" labelOnly="1" outline="0" axis="axisValues" fieldPosition="0"/>
    </format>
    <format dxfId="43">
      <pivotArea type="all" dataOnly="0" outline="0" fieldPosition="0"/>
    </format>
    <format dxfId="42">
      <pivotArea outline="0" collapsedLevelsAreSubtotals="1" fieldPosition="0"/>
    </format>
    <format dxfId="41">
      <pivotArea field="1" type="button" dataOnly="0" labelOnly="1" outline="0" axis="axisRow" fieldPosition="0"/>
    </format>
    <format dxfId="40">
      <pivotArea dataOnly="0" labelOnly="1" outline="0" fieldPosition="0">
        <references count="1">
          <reference field="1" count="0"/>
        </references>
      </pivotArea>
    </format>
    <format dxfId="39">
      <pivotArea dataOnly="0" labelOnly="1" grandRow="1" outline="0" fieldPosition="0"/>
    </format>
    <format dxfId="38">
      <pivotArea dataOnly="0" labelOnly="1" outline="0" axis="axisValues" fieldPosition="0"/>
    </format>
  </format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D715E632-F335-4C2F-9CA3-AFA766DBBB2F}" name="Table46" displayName="Table46" ref="A2:H32" totalsRowShown="0" headerRowDxfId="16" dataDxfId="15">
  <autoFilter ref="A2:H32" xr:uid="{D715E632-F335-4C2F-9CA3-AFA766DBBB2F}"/>
  <tableColumns count="8">
    <tableColumn id="1" xr3:uid="{530EBA43-71E5-4638-9A7E-FF4D8D13F8FA}" name="Project" dataDxfId="14"/>
    <tableColumn id="2" xr3:uid="{0DF2C70D-4239-493E-BC09-E77E17C04AFD}" name="Project type" dataDxfId="13"/>
    <tableColumn id="3" xr3:uid="{2924F263-FC94-4749-8952-E5DF8B3DEC7A}" name="Budget" dataDxfId="12"/>
    <tableColumn id="4" xr3:uid="{7BFD086B-5C58-4A10-8419-48235D89DC91}" name="Q1 Revenue" dataDxfId="11"/>
    <tableColumn id="5" xr3:uid="{A48167FF-1170-4325-AC6D-C932D02CA38F}" name="Q2 Revenue" dataDxfId="10"/>
    <tableColumn id="11" xr3:uid="{A83712FA-2381-4937-AE94-753F20F35EAB}" name="Total revenue" dataDxfId="9">
      <calculatedColumnFormula>Table46[[#This Row],[Q1 Revenue]]+Table46[[#This Row],[Q2 Revenue]]</calculatedColumnFormula>
    </tableColumn>
    <tableColumn id="10" xr3:uid="{39FAD8AA-4210-4797-924F-EF54CE671A17}" name="Profit" dataDxfId="8"/>
    <tableColumn id="12" xr3:uid="{D59C09F7-71AD-490C-9B94-BD95830E5FFE}" name="Profit margin" dataDxfId="7" dataCellStyle="Percent">
      <calculatedColumnFormula>G3/F3</calculatedColumnFormula>
    </tableColumn>
  </tableColumns>
  <tableStyleInfo name="Caustom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80AC257E-0989-46D8-9DB0-D08952E1115D}" name="Table4" displayName="Table4" ref="A2:K32" totalsRowShown="0" headerRowDxfId="25" dataDxfId="24">
  <autoFilter ref="A2:K32" xr:uid="{AF7FB78A-D694-4F46-999D-D69BB0411697}"/>
  <tableColumns count="11">
    <tableColumn id="1" xr3:uid="{5D828D35-B703-4B05-9BAB-C3FAC37F5E20}" name="Project" dataDxfId="23"/>
    <tableColumn id="2" xr3:uid="{8435E655-0C83-4C76-AE4C-D2F2184E35A3}" name="Project type" dataDxfId="22"/>
    <tableColumn id="3" xr3:uid="{FAADEBE4-8F7F-44B3-A6BE-F7A51F86396B}" name="Budget" dataDxfId="21"/>
    <tableColumn id="4" xr3:uid="{C94CDE2E-21C7-4926-BC6C-175D285433D1}" name="Q1 Revenue" dataDxfId="20"/>
    <tableColumn id="5" xr3:uid="{49E1A510-C70F-4050-B84A-97600243C240}" name="Q2 Revenue" dataDxfId="19"/>
    <tableColumn id="11" xr3:uid="{2D19ED00-4198-43FC-BF27-36527517E649}" name="Total revenue" dataDxfId="18">
      <calculatedColumnFormula>Table4[[#This Row],[Q1 Revenue]]+Table4[[#This Row],[Q2 Revenue]]</calculatedColumnFormula>
    </tableColumn>
    <tableColumn id="10" xr3:uid="{82713E4B-EF26-4D4B-A73D-5A4C46A49E17}" name="Profit" dataDxfId="17"/>
    <tableColumn id="12" xr3:uid="{8812FB94-0748-4997-A50D-AF43AE997BDA}" name="Profit margin" dataDxfId="5" dataCellStyle="Percent">
      <calculatedColumnFormula>G3/F3</calculatedColumnFormula>
    </tableColumn>
    <tableColumn id="13" xr3:uid="{948F9146-32FC-45F9-AD4F-0C7115A3119D}" name="Q1 vs Q2" dataDxfId="6" dataCellStyle="Percent">
      <calculatedColumnFormula>IF(Table4[[#This Row],[Q1 Revenue]]&gt;Table4[[#This Row],[Q2 Revenue]], "Q1", "Q2")</calculatedColumnFormula>
    </tableColumn>
    <tableColumn id="6" xr3:uid="{A1E77F15-C934-41A6-A4CF-07869D0AA8B7}" name="% Change" dataDxfId="4">
      <calculatedColumnFormula>(Table4[[#This Row],[Q2 Revenue]]-Table4[[#This Row],[Q1 Revenue]])/Table4[[#This Row],[Q1 Revenue]]</calculatedColumnFormula>
    </tableColumn>
    <tableColumn id="8" xr3:uid="{91575B11-4CDC-4D28-B723-CAC2C2605FE1}" name="Projected Q3 Revenue" dataDxfId="3"/>
  </tableColumns>
  <tableStyleInfo name="Caustom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ablebits.com/office-addins-blog/excel-copilot-tutorial/" TargetMode="External"/><Relationship Id="rId1" Type="http://schemas.openxmlformats.org/officeDocument/2006/relationships/hyperlink" Target="https://www.ablebits.com/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ivotTable" Target="../pivotTables/pivotTable1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ivotTable" Target="../pivotTables/pivotTable3.xml"/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ABE682-2F83-48FB-BDE2-6B1D5132B4F9}">
  <dimension ref="A2:G18"/>
  <sheetViews>
    <sheetView showGridLines="0" tabSelected="1" workbookViewId="0">
      <selection activeCell="B4" sqref="B4:C4"/>
    </sheetView>
  </sheetViews>
  <sheetFormatPr defaultColWidth="9.140625" defaultRowHeight="15" x14ac:dyDescent="0.25"/>
  <cols>
    <col min="1" max="1" width="4.7109375" style="18" customWidth="1"/>
    <col min="2" max="2" width="15.7109375" style="18" customWidth="1"/>
    <col min="3" max="3" width="84.7109375" style="18" customWidth="1"/>
    <col min="4" max="16384" width="9.140625" style="18"/>
  </cols>
  <sheetData>
    <row r="2" spans="1:4" ht="18.75" customHeight="1" x14ac:dyDescent="0.25"/>
    <row r="3" spans="1:4" ht="15" customHeight="1" x14ac:dyDescent="0.25"/>
    <row r="4" spans="1:4" ht="35.25" x14ac:dyDescent="0.55000000000000004">
      <c r="B4" s="21" t="s">
        <v>62</v>
      </c>
      <c r="C4" s="21"/>
      <c r="D4" s="22"/>
    </row>
    <row r="5" spans="1:4" ht="15.75" customHeight="1" x14ac:dyDescent="0.25">
      <c r="B5" s="22"/>
      <c r="C5" s="22"/>
      <c r="D5" s="22"/>
    </row>
    <row r="6" spans="1:4" ht="32.25" customHeight="1" x14ac:dyDescent="0.25">
      <c r="B6" s="23" t="s">
        <v>63</v>
      </c>
      <c r="C6" s="23"/>
      <c r="D6" s="22"/>
    </row>
    <row r="7" spans="1:4" x14ac:dyDescent="0.25">
      <c r="B7" s="24" t="s">
        <v>56</v>
      </c>
      <c r="C7" s="25" t="s">
        <v>57</v>
      </c>
      <c r="D7" s="22"/>
    </row>
    <row r="8" spans="1:4" x14ac:dyDescent="0.25">
      <c r="B8" s="24" t="s">
        <v>58</v>
      </c>
      <c r="C8" s="26">
        <v>45334</v>
      </c>
      <c r="D8" s="22"/>
    </row>
    <row r="9" spans="1:4" x14ac:dyDescent="0.25">
      <c r="B9" s="24" t="s">
        <v>59</v>
      </c>
      <c r="C9" s="30" t="s">
        <v>64</v>
      </c>
      <c r="D9" s="30"/>
    </row>
    <row r="10" spans="1:4" x14ac:dyDescent="0.25">
      <c r="B10" s="24"/>
      <c r="C10" s="25"/>
      <c r="D10" s="22"/>
    </row>
    <row r="11" spans="1:4" x14ac:dyDescent="0.25">
      <c r="B11" s="27" t="s">
        <v>60</v>
      </c>
      <c r="C11" s="28"/>
      <c r="D11" s="22"/>
    </row>
    <row r="12" spans="1:4" x14ac:dyDescent="0.25">
      <c r="A12" s="19" t="s">
        <v>61</v>
      </c>
      <c r="B12" s="31" t="s">
        <v>65</v>
      </c>
      <c r="C12" s="31"/>
      <c r="D12" s="22"/>
    </row>
    <row r="13" spans="1:4" x14ac:dyDescent="0.25">
      <c r="A13" s="19" t="s">
        <v>61</v>
      </c>
      <c r="B13" s="31" t="s">
        <v>66</v>
      </c>
      <c r="C13" s="31"/>
      <c r="D13" s="22"/>
    </row>
    <row r="14" spans="1:4" x14ac:dyDescent="0.25">
      <c r="A14" s="19" t="s">
        <v>61</v>
      </c>
      <c r="B14" s="30" t="s">
        <v>67</v>
      </c>
      <c r="C14" s="30"/>
      <c r="D14" s="22"/>
    </row>
    <row r="15" spans="1:4" x14ac:dyDescent="0.25">
      <c r="A15" s="19" t="s">
        <v>61</v>
      </c>
      <c r="B15" s="32" t="s">
        <v>68</v>
      </c>
      <c r="C15" s="29"/>
      <c r="D15" s="22"/>
    </row>
    <row r="16" spans="1:4" s="20" customFormat="1" x14ac:dyDescent="0.25"/>
    <row r="18" spans="7:7" x14ac:dyDescent="0.25">
      <c r="G18" s="18" t="s">
        <v>50</v>
      </c>
    </row>
  </sheetData>
  <mergeCells count="6">
    <mergeCell ref="B4:C4"/>
    <mergeCell ref="B6:C6"/>
    <mergeCell ref="C9:D9"/>
    <mergeCell ref="B12:C12"/>
    <mergeCell ref="B13:C13"/>
    <mergeCell ref="B14:C14"/>
  </mergeCells>
  <hyperlinks>
    <hyperlink ref="C7" r:id="rId1" display="https://www.Ablebits.com" xr:uid="{637696DB-FCE3-4B6B-A1D0-71859D3F4191}"/>
    <hyperlink ref="C9:D9" r:id="rId2" display="Excel Copilot tutorial" xr:uid="{DEC87631-F2F6-4B90-9C73-610CFFC6134F}"/>
    <hyperlink ref="B12:C12" location="'Source data'!A1" display="Source data" xr:uid="{CEB741DF-CF19-4772-9FD3-2AE7AE315564}"/>
    <hyperlink ref="B13:C13" location="'Copilot formulas'!A1" display="Formula columns added with Copilot" xr:uid="{D9411127-3D8F-4D6E-B267-8EBDC28AB18E}"/>
    <hyperlink ref="B15" location="'Copilot insights'!A1" display="Data insights generated by Copilot" xr:uid="{0E4AFAB5-9C68-4619-9430-DF7C42867D72}"/>
    <hyperlink ref="B14:C14" location="'Copilot visual'!A1" display="Visual created by Copilot" xr:uid="{0655D37E-F034-47D9-ACE5-FE6B51BFCAD6}"/>
  </hyperlinks>
  <pageMargins left="0.7" right="0.7" top="0.75" bottom="0.75" header="0.3" footer="0.3"/>
  <pageSetup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B241BB-432B-47FC-8117-EDF78C24E753}">
  <dimension ref="A1:H32"/>
  <sheetViews>
    <sheetView workbookViewId="0">
      <selection sqref="A1:H1"/>
    </sheetView>
  </sheetViews>
  <sheetFormatPr defaultRowHeight="15" x14ac:dyDescent="0.25"/>
  <cols>
    <col min="1" max="1" width="17.28515625" bestFit="1" customWidth="1"/>
    <col min="2" max="2" width="15.5703125" customWidth="1"/>
    <col min="3" max="8" width="16.5703125" customWidth="1"/>
  </cols>
  <sheetData>
    <row r="1" spans="1:8" ht="23.25" customHeight="1" x14ac:dyDescent="0.25">
      <c r="A1" s="10" t="s">
        <v>65</v>
      </c>
      <c r="B1" s="10"/>
      <c r="C1" s="10"/>
      <c r="D1" s="10"/>
      <c r="E1" s="10"/>
      <c r="F1" s="10"/>
      <c r="G1" s="10"/>
      <c r="H1" s="10"/>
    </row>
    <row r="2" spans="1:8" x14ac:dyDescent="0.25">
      <c r="A2" s="2" t="s">
        <v>0</v>
      </c>
      <c r="B2" s="2" t="s">
        <v>3</v>
      </c>
      <c r="C2" s="2" t="s">
        <v>1</v>
      </c>
      <c r="D2" s="2" t="s">
        <v>39</v>
      </c>
      <c r="E2" s="2" t="s">
        <v>40</v>
      </c>
      <c r="F2" s="2" t="s">
        <v>44</v>
      </c>
      <c r="G2" s="2" t="s">
        <v>2</v>
      </c>
      <c r="H2" s="2" t="s">
        <v>38</v>
      </c>
    </row>
    <row r="3" spans="1:8" x14ac:dyDescent="0.25">
      <c r="A3" s="11" t="s">
        <v>4</v>
      </c>
      <c r="B3" s="11" t="s">
        <v>34</v>
      </c>
      <c r="C3" s="12">
        <v>71000</v>
      </c>
      <c r="D3" s="12">
        <v>73000</v>
      </c>
      <c r="E3" s="12">
        <v>75000</v>
      </c>
      <c r="F3" s="12">
        <f>Table46[[#This Row],[Q1 Revenue]]+Table46[[#This Row],[Q2 Revenue]]</f>
        <v>148000</v>
      </c>
      <c r="G3" s="12">
        <v>6936</v>
      </c>
      <c r="H3" s="13">
        <f>G3/F3</f>
        <v>4.6864864864864866E-2</v>
      </c>
    </row>
    <row r="4" spans="1:8" x14ac:dyDescent="0.25">
      <c r="A4" s="11" t="s">
        <v>5</v>
      </c>
      <c r="B4" s="11" t="s">
        <v>35</v>
      </c>
      <c r="C4" s="12">
        <v>40000</v>
      </c>
      <c r="D4" s="12">
        <v>41000</v>
      </c>
      <c r="E4" s="12">
        <v>45000</v>
      </c>
      <c r="F4" s="12">
        <f>Table46[[#This Row],[Q1 Revenue]]+Table46[[#This Row],[Q2 Revenue]]</f>
        <v>86000</v>
      </c>
      <c r="G4" s="12">
        <v>21057</v>
      </c>
      <c r="H4" s="13">
        <f t="shared" ref="H4:H32" si="0">G4/F4</f>
        <v>0.24484883720930234</v>
      </c>
    </row>
    <row r="5" spans="1:8" x14ac:dyDescent="0.25">
      <c r="A5" s="11" t="s">
        <v>6</v>
      </c>
      <c r="B5" s="11" t="s">
        <v>36</v>
      </c>
      <c r="C5" s="12">
        <v>13000</v>
      </c>
      <c r="D5" s="12">
        <v>14000</v>
      </c>
      <c r="E5" s="12">
        <v>14000</v>
      </c>
      <c r="F5" s="12">
        <f>Table46[[#This Row],[Q1 Revenue]]+Table46[[#This Row],[Q2 Revenue]]</f>
        <v>28000</v>
      </c>
      <c r="G5" s="12">
        <v>8949</v>
      </c>
      <c r="H5" s="13">
        <f t="shared" si="0"/>
        <v>0.31960714285714287</v>
      </c>
    </row>
    <row r="6" spans="1:8" x14ac:dyDescent="0.25">
      <c r="A6" s="11" t="s">
        <v>7</v>
      </c>
      <c r="B6" s="11" t="s">
        <v>37</v>
      </c>
      <c r="C6" s="12">
        <v>15000</v>
      </c>
      <c r="D6" s="12">
        <v>15000</v>
      </c>
      <c r="E6" s="12">
        <v>17000</v>
      </c>
      <c r="F6" s="12">
        <f>Table46[[#This Row],[Q1 Revenue]]+Table46[[#This Row],[Q2 Revenue]]</f>
        <v>32000</v>
      </c>
      <c r="G6" s="12">
        <v>6070</v>
      </c>
      <c r="H6" s="13">
        <f t="shared" si="0"/>
        <v>0.18968750000000001</v>
      </c>
    </row>
    <row r="7" spans="1:8" x14ac:dyDescent="0.25">
      <c r="A7" s="11" t="s">
        <v>8</v>
      </c>
      <c r="B7" s="11" t="s">
        <v>34</v>
      </c>
      <c r="C7" s="12">
        <v>68000</v>
      </c>
      <c r="D7" s="12">
        <v>73000</v>
      </c>
      <c r="E7" s="12">
        <v>78000</v>
      </c>
      <c r="F7" s="12">
        <f>Table46[[#This Row],[Q1 Revenue]]+Table46[[#This Row],[Q2 Revenue]]</f>
        <v>151000</v>
      </c>
      <c r="G7" s="12">
        <v>23186</v>
      </c>
      <c r="H7" s="13">
        <f t="shared" si="0"/>
        <v>0.15354966887417218</v>
      </c>
    </row>
    <row r="8" spans="1:8" x14ac:dyDescent="0.25">
      <c r="A8" s="11" t="s">
        <v>9</v>
      </c>
      <c r="B8" s="11" t="s">
        <v>35</v>
      </c>
      <c r="C8" s="12">
        <v>88000</v>
      </c>
      <c r="D8" s="12">
        <v>90000</v>
      </c>
      <c r="E8" s="12">
        <v>92000</v>
      </c>
      <c r="F8" s="12">
        <f>Table46[[#This Row],[Q1 Revenue]]+Table46[[#This Row],[Q2 Revenue]]</f>
        <v>182000</v>
      </c>
      <c r="G8" s="12">
        <v>6278</v>
      </c>
      <c r="H8" s="13">
        <f t="shared" si="0"/>
        <v>3.4494505494505494E-2</v>
      </c>
    </row>
    <row r="9" spans="1:8" x14ac:dyDescent="0.25">
      <c r="A9" s="11" t="s">
        <v>10</v>
      </c>
      <c r="B9" s="11" t="s">
        <v>36</v>
      </c>
      <c r="C9" s="12">
        <v>95000</v>
      </c>
      <c r="D9" s="12">
        <v>112000</v>
      </c>
      <c r="E9" s="12">
        <v>114000</v>
      </c>
      <c r="F9" s="12">
        <f>Table46[[#This Row],[Q1 Revenue]]+Table46[[#This Row],[Q2 Revenue]]</f>
        <v>226000</v>
      </c>
      <c r="G9" s="12">
        <v>20184</v>
      </c>
      <c r="H9" s="13">
        <f t="shared" si="0"/>
        <v>8.9309734513274341E-2</v>
      </c>
    </row>
    <row r="10" spans="1:8" x14ac:dyDescent="0.25">
      <c r="A10" s="11" t="s">
        <v>11</v>
      </c>
      <c r="B10" s="11" t="s">
        <v>37</v>
      </c>
      <c r="C10" s="12">
        <v>58000</v>
      </c>
      <c r="D10" s="12">
        <v>60000</v>
      </c>
      <c r="E10" s="12">
        <v>62000</v>
      </c>
      <c r="F10" s="12">
        <f>Table46[[#This Row],[Q1 Revenue]]+Table46[[#This Row],[Q2 Revenue]]</f>
        <v>122000</v>
      </c>
      <c r="G10" s="12">
        <v>29715</v>
      </c>
      <c r="H10" s="13">
        <f t="shared" si="0"/>
        <v>0.24356557377049182</v>
      </c>
    </row>
    <row r="11" spans="1:8" x14ac:dyDescent="0.25">
      <c r="A11" s="11" t="s">
        <v>12</v>
      </c>
      <c r="B11" s="11" t="s">
        <v>34</v>
      </c>
      <c r="C11" s="12">
        <v>60000</v>
      </c>
      <c r="D11" s="12">
        <v>63000</v>
      </c>
      <c r="E11" s="12">
        <v>66000</v>
      </c>
      <c r="F11" s="12">
        <f>Table46[[#This Row],[Q1 Revenue]]+Table46[[#This Row],[Q2 Revenue]]</f>
        <v>129000</v>
      </c>
      <c r="G11" s="12">
        <v>8497</v>
      </c>
      <c r="H11" s="13">
        <f t="shared" si="0"/>
        <v>6.5868217054263573E-2</v>
      </c>
    </row>
    <row r="12" spans="1:8" x14ac:dyDescent="0.25">
      <c r="A12" s="11" t="s">
        <v>13</v>
      </c>
      <c r="B12" s="11" t="s">
        <v>35</v>
      </c>
      <c r="C12" s="12">
        <v>81000</v>
      </c>
      <c r="D12" s="12">
        <v>86000</v>
      </c>
      <c r="E12" s="12">
        <v>92000</v>
      </c>
      <c r="F12" s="12">
        <f>Table46[[#This Row],[Q1 Revenue]]+Table46[[#This Row],[Q2 Revenue]]</f>
        <v>178000</v>
      </c>
      <c r="G12" s="12">
        <v>19115</v>
      </c>
      <c r="H12" s="13">
        <f t="shared" si="0"/>
        <v>0.1073876404494382</v>
      </c>
    </row>
    <row r="13" spans="1:8" x14ac:dyDescent="0.25">
      <c r="A13" s="11" t="s">
        <v>14</v>
      </c>
      <c r="B13" s="11" t="s">
        <v>36</v>
      </c>
      <c r="C13" s="12">
        <v>76000</v>
      </c>
      <c r="D13" s="12">
        <v>78000</v>
      </c>
      <c r="E13" s="12">
        <v>80000</v>
      </c>
      <c r="F13" s="12">
        <f>Table46[[#This Row],[Q1 Revenue]]+Table46[[#This Row],[Q2 Revenue]]</f>
        <v>158000</v>
      </c>
      <c r="G13" s="12">
        <v>7173</v>
      </c>
      <c r="H13" s="13">
        <f t="shared" si="0"/>
        <v>4.539873417721519E-2</v>
      </c>
    </row>
    <row r="14" spans="1:8" x14ac:dyDescent="0.25">
      <c r="A14" s="11" t="s">
        <v>15</v>
      </c>
      <c r="B14" s="11" t="s">
        <v>37</v>
      </c>
      <c r="C14" s="12">
        <v>45000</v>
      </c>
      <c r="D14" s="12">
        <v>46000</v>
      </c>
      <c r="E14" s="12">
        <v>42000</v>
      </c>
      <c r="F14" s="12">
        <f>Table46[[#This Row],[Q1 Revenue]]+Table46[[#This Row],[Q2 Revenue]]</f>
        <v>88000</v>
      </c>
      <c r="G14" s="12">
        <v>27338</v>
      </c>
      <c r="H14" s="13">
        <f t="shared" si="0"/>
        <v>0.31065909090909088</v>
      </c>
    </row>
    <row r="15" spans="1:8" x14ac:dyDescent="0.25">
      <c r="A15" s="11" t="s">
        <v>16</v>
      </c>
      <c r="B15" s="11" t="s">
        <v>34</v>
      </c>
      <c r="C15" s="12">
        <v>99000</v>
      </c>
      <c r="D15" s="12">
        <v>103000</v>
      </c>
      <c r="E15" s="12">
        <v>104000</v>
      </c>
      <c r="F15" s="12">
        <f>Table46[[#This Row],[Q1 Revenue]]+Table46[[#This Row],[Q2 Revenue]]</f>
        <v>207000</v>
      </c>
      <c r="G15" s="12">
        <v>26185</v>
      </c>
      <c r="H15" s="13">
        <f t="shared" si="0"/>
        <v>0.1264975845410628</v>
      </c>
    </row>
    <row r="16" spans="1:8" x14ac:dyDescent="0.25">
      <c r="A16" s="11" t="s">
        <v>17</v>
      </c>
      <c r="B16" s="11" t="s">
        <v>35</v>
      </c>
      <c r="C16" s="12">
        <v>94000</v>
      </c>
      <c r="D16" s="12">
        <v>98000</v>
      </c>
      <c r="E16" s="12">
        <v>102000</v>
      </c>
      <c r="F16" s="12">
        <f>Table46[[#This Row],[Q1 Revenue]]+Table46[[#This Row],[Q2 Revenue]]</f>
        <v>200000</v>
      </c>
      <c r="G16" s="12">
        <v>11901</v>
      </c>
      <c r="H16" s="13">
        <f t="shared" si="0"/>
        <v>5.9505000000000002E-2</v>
      </c>
    </row>
    <row r="17" spans="1:8" x14ac:dyDescent="0.25">
      <c r="A17" s="11" t="s">
        <v>18</v>
      </c>
      <c r="B17" s="11" t="s">
        <v>36</v>
      </c>
      <c r="C17" s="12">
        <v>41000</v>
      </c>
      <c r="D17" s="12">
        <v>44000</v>
      </c>
      <c r="E17" s="12">
        <v>46000</v>
      </c>
      <c r="F17" s="12">
        <f>Table46[[#This Row],[Q1 Revenue]]+Table46[[#This Row],[Q2 Revenue]]</f>
        <v>90000</v>
      </c>
      <c r="G17" s="12">
        <v>16477</v>
      </c>
      <c r="H17" s="13">
        <f t="shared" si="0"/>
        <v>0.18307777777777778</v>
      </c>
    </row>
    <row r="18" spans="1:8" x14ac:dyDescent="0.25">
      <c r="A18" s="11" t="s">
        <v>19</v>
      </c>
      <c r="B18" s="11" t="s">
        <v>37</v>
      </c>
      <c r="C18" s="12">
        <v>31000</v>
      </c>
      <c r="D18" s="12">
        <v>32000</v>
      </c>
      <c r="E18" s="12">
        <v>32000</v>
      </c>
      <c r="F18" s="12">
        <f>Table46[[#This Row],[Q1 Revenue]]+Table46[[#This Row],[Q2 Revenue]]</f>
        <v>64000</v>
      </c>
      <c r="G18" s="12">
        <v>5651</v>
      </c>
      <c r="H18" s="13">
        <f t="shared" si="0"/>
        <v>8.8296874999999997E-2</v>
      </c>
    </row>
    <row r="19" spans="1:8" x14ac:dyDescent="0.25">
      <c r="A19" s="11" t="s">
        <v>20</v>
      </c>
      <c r="B19" s="11" t="s">
        <v>34</v>
      </c>
      <c r="C19" s="12">
        <v>35000</v>
      </c>
      <c r="D19" s="12">
        <v>34000</v>
      </c>
      <c r="E19" s="12">
        <v>35000</v>
      </c>
      <c r="F19" s="12">
        <f>Table46[[#This Row],[Q1 Revenue]]+Table46[[#This Row],[Q2 Revenue]]</f>
        <v>69000</v>
      </c>
      <c r="G19" s="12">
        <v>27015</v>
      </c>
      <c r="H19" s="13">
        <f t="shared" si="0"/>
        <v>0.39152173913043481</v>
      </c>
    </row>
    <row r="20" spans="1:8" x14ac:dyDescent="0.25">
      <c r="A20" s="11" t="s">
        <v>21</v>
      </c>
      <c r="B20" s="11" t="s">
        <v>35</v>
      </c>
      <c r="C20" s="12">
        <v>61000</v>
      </c>
      <c r="D20" s="12">
        <v>63000</v>
      </c>
      <c r="E20" s="12">
        <v>65000</v>
      </c>
      <c r="F20" s="12">
        <f>Table46[[#This Row],[Q1 Revenue]]+Table46[[#This Row],[Q2 Revenue]]</f>
        <v>128000</v>
      </c>
      <c r="G20" s="12">
        <v>15974</v>
      </c>
      <c r="H20" s="13">
        <f t="shared" si="0"/>
        <v>0.124796875</v>
      </c>
    </row>
    <row r="21" spans="1:8" x14ac:dyDescent="0.25">
      <c r="A21" s="11" t="s">
        <v>22</v>
      </c>
      <c r="B21" s="11" t="s">
        <v>36</v>
      </c>
      <c r="C21" s="12">
        <v>55000</v>
      </c>
      <c r="D21" s="12">
        <v>58000</v>
      </c>
      <c r="E21" s="12">
        <v>56000</v>
      </c>
      <c r="F21" s="12">
        <f>Table46[[#This Row],[Q1 Revenue]]+Table46[[#This Row],[Q2 Revenue]]</f>
        <v>114000</v>
      </c>
      <c r="G21" s="12">
        <v>4504</v>
      </c>
      <c r="H21" s="13">
        <f t="shared" si="0"/>
        <v>3.9508771929824563E-2</v>
      </c>
    </row>
    <row r="22" spans="1:8" x14ac:dyDescent="0.25">
      <c r="A22" s="11" t="s">
        <v>23</v>
      </c>
      <c r="B22" s="11" t="s">
        <v>37</v>
      </c>
      <c r="C22" s="12">
        <v>80000</v>
      </c>
      <c r="D22" s="12">
        <v>105000</v>
      </c>
      <c r="E22" s="12">
        <v>112000</v>
      </c>
      <c r="F22" s="12">
        <f>Table46[[#This Row],[Q1 Revenue]]+Table46[[#This Row],[Q2 Revenue]]</f>
        <v>217000</v>
      </c>
      <c r="G22" s="12">
        <v>17920</v>
      </c>
      <c r="H22" s="13">
        <f t="shared" si="0"/>
        <v>8.2580645161290323E-2</v>
      </c>
    </row>
    <row r="23" spans="1:8" x14ac:dyDescent="0.25">
      <c r="A23" s="11" t="s">
        <v>24</v>
      </c>
      <c r="B23" s="11" t="s">
        <v>36</v>
      </c>
      <c r="C23" s="12">
        <v>66000</v>
      </c>
      <c r="D23" s="12">
        <v>68000</v>
      </c>
      <c r="E23" s="12">
        <v>70000</v>
      </c>
      <c r="F23" s="12">
        <f>Table46[[#This Row],[Q1 Revenue]]+Table46[[#This Row],[Q2 Revenue]]</f>
        <v>138000</v>
      </c>
      <c r="G23" s="12">
        <v>10701</v>
      </c>
      <c r="H23" s="13">
        <f t="shared" si="0"/>
        <v>7.7543478260869561E-2</v>
      </c>
    </row>
    <row r="24" spans="1:8" x14ac:dyDescent="0.25">
      <c r="A24" s="11" t="s">
        <v>25</v>
      </c>
      <c r="B24" s="11" t="s">
        <v>36</v>
      </c>
      <c r="C24" s="12">
        <v>56000</v>
      </c>
      <c r="D24" s="12">
        <v>57000</v>
      </c>
      <c r="E24" s="12">
        <v>58000</v>
      </c>
      <c r="F24" s="12">
        <f>Table46[[#This Row],[Q1 Revenue]]+Table46[[#This Row],[Q2 Revenue]]</f>
        <v>115000</v>
      </c>
      <c r="G24" s="12">
        <v>22248</v>
      </c>
      <c r="H24" s="13">
        <f t="shared" si="0"/>
        <v>0.19346086956521738</v>
      </c>
    </row>
    <row r="25" spans="1:8" x14ac:dyDescent="0.25">
      <c r="A25" s="11" t="s">
        <v>26</v>
      </c>
      <c r="B25" s="11" t="s">
        <v>36</v>
      </c>
      <c r="C25" s="12">
        <v>58000</v>
      </c>
      <c r="D25" s="12">
        <v>60000</v>
      </c>
      <c r="E25" s="12">
        <v>62000</v>
      </c>
      <c r="F25" s="12">
        <f>Table46[[#This Row],[Q1 Revenue]]+Table46[[#This Row],[Q2 Revenue]]</f>
        <v>122000</v>
      </c>
      <c r="G25" s="12">
        <v>26570</v>
      </c>
      <c r="H25" s="13">
        <f t="shared" si="0"/>
        <v>0.21778688524590165</v>
      </c>
    </row>
    <row r="26" spans="1:8" x14ac:dyDescent="0.25">
      <c r="A26" s="11" t="s">
        <v>27</v>
      </c>
      <c r="B26" s="11" t="s">
        <v>37</v>
      </c>
      <c r="C26" s="12">
        <v>84000</v>
      </c>
      <c r="D26" s="12">
        <v>88000</v>
      </c>
      <c r="E26" s="12">
        <v>92000</v>
      </c>
      <c r="F26" s="12">
        <f>Table46[[#This Row],[Q1 Revenue]]+Table46[[#This Row],[Q2 Revenue]]</f>
        <v>180000</v>
      </c>
      <c r="G26" s="12">
        <v>14936</v>
      </c>
      <c r="H26" s="13">
        <f t="shared" si="0"/>
        <v>8.2977777777777775E-2</v>
      </c>
    </row>
    <row r="27" spans="1:8" x14ac:dyDescent="0.25">
      <c r="A27" s="11" t="s">
        <v>28</v>
      </c>
      <c r="B27" s="11" t="s">
        <v>37</v>
      </c>
      <c r="C27" s="12">
        <v>65000</v>
      </c>
      <c r="D27" s="12">
        <v>68000</v>
      </c>
      <c r="E27" s="12">
        <v>61000</v>
      </c>
      <c r="F27" s="12">
        <f>Table46[[#This Row],[Q1 Revenue]]+Table46[[#This Row],[Q2 Revenue]]</f>
        <v>129000</v>
      </c>
      <c r="G27" s="12">
        <v>29220</v>
      </c>
      <c r="H27" s="13">
        <f t="shared" si="0"/>
        <v>0.22651162790697674</v>
      </c>
    </row>
    <row r="28" spans="1:8" x14ac:dyDescent="0.25">
      <c r="A28" s="11" t="s">
        <v>29</v>
      </c>
      <c r="B28" s="11" t="s">
        <v>37</v>
      </c>
      <c r="C28" s="12">
        <v>11000</v>
      </c>
      <c r="D28" s="12">
        <v>12000</v>
      </c>
      <c r="E28" s="12">
        <v>12000</v>
      </c>
      <c r="F28" s="12">
        <f>Table46[[#This Row],[Q1 Revenue]]+Table46[[#This Row],[Q2 Revenue]]</f>
        <v>24000</v>
      </c>
      <c r="G28" s="12">
        <v>3270</v>
      </c>
      <c r="H28" s="13">
        <f t="shared" si="0"/>
        <v>0.13625000000000001</v>
      </c>
    </row>
    <row r="29" spans="1:8" x14ac:dyDescent="0.25">
      <c r="A29" s="11" t="s">
        <v>30</v>
      </c>
      <c r="B29" s="11" t="s">
        <v>37</v>
      </c>
      <c r="C29" s="12">
        <v>77000</v>
      </c>
      <c r="D29" s="12">
        <v>79000</v>
      </c>
      <c r="E29" s="12">
        <v>80000</v>
      </c>
      <c r="F29" s="12">
        <f>Table46[[#This Row],[Q1 Revenue]]+Table46[[#This Row],[Q2 Revenue]]</f>
        <v>159000</v>
      </c>
      <c r="G29" s="12">
        <v>26425</v>
      </c>
      <c r="H29" s="13">
        <f t="shared" si="0"/>
        <v>0.16619496855345911</v>
      </c>
    </row>
    <row r="30" spans="1:8" x14ac:dyDescent="0.25">
      <c r="A30" s="11" t="s">
        <v>31</v>
      </c>
      <c r="B30" s="11" t="s">
        <v>35</v>
      </c>
      <c r="C30" s="12">
        <v>88000</v>
      </c>
      <c r="D30" s="12">
        <v>92000</v>
      </c>
      <c r="E30" s="12">
        <v>95000</v>
      </c>
      <c r="F30" s="12">
        <f>Table46[[#This Row],[Q1 Revenue]]+Table46[[#This Row],[Q2 Revenue]]</f>
        <v>187000</v>
      </c>
      <c r="G30" s="12">
        <v>11974</v>
      </c>
      <c r="H30" s="13">
        <f t="shared" si="0"/>
        <v>6.4032085561497323E-2</v>
      </c>
    </row>
    <row r="31" spans="1:8" x14ac:dyDescent="0.25">
      <c r="A31" s="11" t="s">
        <v>32</v>
      </c>
      <c r="B31" s="11" t="s">
        <v>35</v>
      </c>
      <c r="C31" s="12">
        <v>31000</v>
      </c>
      <c r="D31" s="12">
        <v>32000</v>
      </c>
      <c r="E31" s="12">
        <v>35000</v>
      </c>
      <c r="F31" s="12">
        <f>Table46[[#This Row],[Q1 Revenue]]+Table46[[#This Row],[Q2 Revenue]]</f>
        <v>67000</v>
      </c>
      <c r="G31" s="12">
        <v>3621</v>
      </c>
      <c r="H31" s="13">
        <f t="shared" si="0"/>
        <v>5.4044776119402983E-2</v>
      </c>
    </row>
    <row r="32" spans="1:8" x14ac:dyDescent="0.25">
      <c r="A32" s="11" t="s">
        <v>33</v>
      </c>
      <c r="B32" s="11" t="s">
        <v>35</v>
      </c>
      <c r="C32" s="12">
        <v>67000</v>
      </c>
      <c r="D32" s="12">
        <v>71000</v>
      </c>
      <c r="E32" s="12">
        <v>75000</v>
      </c>
      <c r="F32" s="12">
        <f>Table46[[#This Row],[Q1 Revenue]]+Table46[[#This Row],[Q2 Revenue]]</f>
        <v>146000</v>
      </c>
      <c r="G32" s="12">
        <v>15173</v>
      </c>
      <c r="H32" s="13">
        <f t="shared" si="0"/>
        <v>0.10392465753424658</v>
      </c>
    </row>
  </sheetData>
  <mergeCells count="1">
    <mergeCell ref="A1:H1"/>
  </mergeCells>
  <phoneticPr fontId="13" type="noConversion"/>
  <conditionalFormatting sqref="A3:A32">
    <cfRule type="cellIs" dxfId="1" priority="1" operator="lessThan">
      <formula>0.03</formula>
    </cfRule>
  </conditionalFormatting>
  <pageMargins left="0.7" right="0.7" top="0.75" bottom="0.75" header="0.3" footer="0.3"/>
  <pageSetup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3CDB13-C2C0-4049-A3D0-1943604FEE63}">
  <dimension ref="A1:P32"/>
  <sheetViews>
    <sheetView workbookViewId="0">
      <selection sqref="A1:K1"/>
    </sheetView>
  </sheetViews>
  <sheetFormatPr defaultColWidth="9.140625" defaultRowHeight="15" x14ac:dyDescent="0.25"/>
  <cols>
    <col min="1" max="1" width="18.140625" style="11" customWidth="1"/>
    <col min="2" max="2" width="15.140625" style="11" customWidth="1"/>
    <col min="3" max="8" width="15.7109375" style="11" bestFit="1" customWidth="1"/>
    <col min="9" max="9" width="15.7109375" style="11" customWidth="1"/>
    <col min="10" max="10" width="15.7109375" style="11" bestFit="1" customWidth="1"/>
    <col min="11" max="11" width="23.28515625" style="11" bestFit="1" customWidth="1"/>
    <col min="12" max="16384" width="9.140625" style="11"/>
  </cols>
  <sheetData>
    <row r="1" spans="1:16" ht="26.25" customHeight="1" x14ac:dyDescent="0.25">
      <c r="A1" s="10" t="s">
        <v>54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6" x14ac:dyDescent="0.25">
      <c r="A2" s="2" t="s">
        <v>0</v>
      </c>
      <c r="B2" s="2" t="s">
        <v>3</v>
      </c>
      <c r="C2" s="2" t="s">
        <v>1</v>
      </c>
      <c r="D2" s="2" t="s">
        <v>39</v>
      </c>
      <c r="E2" s="2" t="s">
        <v>40</v>
      </c>
      <c r="F2" s="2" t="s">
        <v>44</v>
      </c>
      <c r="G2" s="2" t="s">
        <v>2</v>
      </c>
      <c r="H2" s="2" t="s">
        <v>38</v>
      </c>
      <c r="I2" s="11" t="s">
        <v>53</v>
      </c>
      <c r="J2" s="33" t="s">
        <v>41</v>
      </c>
      <c r="K2" s="11" t="s">
        <v>51</v>
      </c>
    </row>
    <row r="3" spans="1:16" x14ac:dyDescent="0.25">
      <c r="A3" s="11" t="s">
        <v>4</v>
      </c>
      <c r="B3" s="11" t="s">
        <v>34</v>
      </c>
      <c r="C3" s="12">
        <v>71000</v>
      </c>
      <c r="D3" s="12">
        <v>73000</v>
      </c>
      <c r="E3" s="12">
        <v>75000</v>
      </c>
      <c r="F3" s="12">
        <f>Table4[[#This Row],[Q1 Revenue]]+Table4[[#This Row],[Q2 Revenue]]</f>
        <v>148000</v>
      </c>
      <c r="G3" s="12">
        <v>6936</v>
      </c>
      <c r="H3" s="13">
        <f>G3/F3</f>
        <v>4.6864864864864866E-2</v>
      </c>
      <c r="I3" s="14" t="str">
        <f>IF(Table4[[#This Row],[Q1 Revenue]]&gt;Table4[[#This Row],[Q2 Revenue]], "Q1", "Q2")</f>
        <v>Q2</v>
      </c>
      <c r="J3" s="15">
        <f>(Table4[[#This Row],[Q2 Revenue]]-Table4[[#This Row],[Q1 Revenue]])/Table4[[#This Row],[Q1 Revenue]]</f>
        <v>2.7397260273972601E-2</v>
      </c>
      <c r="K3" s="12">
        <v>6936</v>
      </c>
      <c r="M3" s="16" t="s">
        <v>55</v>
      </c>
      <c r="N3" s="17"/>
      <c r="P3" s="12"/>
    </row>
    <row r="4" spans="1:16" x14ac:dyDescent="0.25">
      <c r="A4" s="11" t="s">
        <v>5</v>
      </c>
      <c r="B4" s="11" t="s">
        <v>35</v>
      </c>
      <c r="C4" s="12">
        <v>40000</v>
      </c>
      <c r="D4" s="12">
        <v>41000</v>
      </c>
      <c r="E4" s="12">
        <v>45000</v>
      </c>
      <c r="F4" s="12">
        <f>Table4[[#This Row],[Q1 Revenue]]+Table4[[#This Row],[Q2 Revenue]]</f>
        <v>86000</v>
      </c>
      <c r="G4" s="12">
        <v>21057</v>
      </c>
      <c r="H4" s="13">
        <f t="shared" ref="H4:H32" si="0">G4/F4</f>
        <v>0.24484883720930234</v>
      </c>
      <c r="I4" s="14" t="str">
        <f>IF(Table4[[#This Row],[Q1 Revenue]]&gt;Table4[[#This Row],[Q2 Revenue]], "Q1", "Q2")</f>
        <v>Q2</v>
      </c>
      <c r="J4" s="15">
        <f>(Table4[[#This Row],[Q2 Revenue]]-Table4[[#This Row],[Q1 Revenue]])/Table4[[#This Row],[Q1 Revenue]]</f>
        <v>9.7560975609756101E-2</v>
      </c>
      <c r="K4" s="12">
        <v>21057</v>
      </c>
      <c r="N4" s="17"/>
      <c r="P4" s="12"/>
    </row>
    <row r="5" spans="1:16" x14ac:dyDescent="0.25">
      <c r="A5" s="11" t="s">
        <v>6</v>
      </c>
      <c r="B5" s="11" t="s">
        <v>36</v>
      </c>
      <c r="C5" s="12">
        <v>13000</v>
      </c>
      <c r="D5" s="12">
        <v>14000</v>
      </c>
      <c r="E5" s="12">
        <v>14000</v>
      </c>
      <c r="F5" s="12">
        <f>Table4[[#This Row],[Q1 Revenue]]+Table4[[#This Row],[Q2 Revenue]]</f>
        <v>28000</v>
      </c>
      <c r="G5" s="12">
        <v>8949</v>
      </c>
      <c r="H5" s="13">
        <f t="shared" si="0"/>
        <v>0.31960714285714287</v>
      </c>
      <c r="I5" s="14" t="str">
        <f>IF(Table4[[#This Row],[Q1 Revenue]]&gt;Table4[[#This Row],[Q2 Revenue]], "Q1", "Q2")</f>
        <v>Q2</v>
      </c>
      <c r="J5" s="15">
        <f>(Table4[[#This Row],[Q2 Revenue]]-Table4[[#This Row],[Q1 Revenue]])/Table4[[#This Row],[Q1 Revenue]]</f>
        <v>0</v>
      </c>
      <c r="K5" s="12">
        <v>8949</v>
      </c>
      <c r="N5" s="17"/>
      <c r="P5" s="12"/>
    </row>
    <row r="6" spans="1:16" x14ac:dyDescent="0.25">
      <c r="A6" s="11" t="s">
        <v>7</v>
      </c>
      <c r="B6" s="11" t="s">
        <v>37</v>
      </c>
      <c r="C6" s="12">
        <v>15000</v>
      </c>
      <c r="D6" s="12">
        <v>15000</v>
      </c>
      <c r="E6" s="12">
        <v>17000</v>
      </c>
      <c r="F6" s="12">
        <f>Table4[[#This Row],[Q1 Revenue]]+Table4[[#This Row],[Q2 Revenue]]</f>
        <v>32000</v>
      </c>
      <c r="G6" s="12">
        <v>6070</v>
      </c>
      <c r="H6" s="13">
        <f t="shared" si="0"/>
        <v>0.18968750000000001</v>
      </c>
      <c r="I6" s="14" t="str">
        <f>IF(Table4[[#This Row],[Q1 Revenue]]&gt;Table4[[#This Row],[Q2 Revenue]], "Q1", "Q2")</f>
        <v>Q2</v>
      </c>
      <c r="J6" s="15">
        <f>(Table4[[#This Row],[Q2 Revenue]]-Table4[[#This Row],[Q1 Revenue]])/Table4[[#This Row],[Q1 Revenue]]</f>
        <v>0.13333333333333333</v>
      </c>
      <c r="K6" s="12">
        <v>6070</v>
      </c>
      <c r="N6" s="17"/>
      <c r="P6" s="12"/>
    </row>
    <row r="7" spans="1:16" x14ac:dyDescent="0.25">
      <c r="A7" s="11" t="s">
        <v>8</v>
      </c>
      <c r="B7" s="11" t="s">
        <v>34</v>
      </c>
      <c r="C7" s="12">
        <v>68000</v>
      </c>
      <c r="D7" s="12">
        <v>73000</v>
      </c>
      <c r="E7" s="12">
        <v>78000</v>
      </c>
      <c r="F7" s="12">
        <f>Table4[[#This Row],[Q1 Revenue]]+Table4[[#This Row],[Q2 Revenue]]</f>
        <v>151000</v>
      </c>
      <c r="G7" s="12">
        <v>23186</v>
      </c>
      <c r="H7" s="13">
        <f t="shared" si="0"/>
        <v>0.15354966887417218</v>
      </c>
      <c r="I7" s="14" t="str">
        <f>IF(Table4[[#This Row],[Q1 Revenue]]&gt;Table4[[#This Row],[Q2 Revenue]], "Q1", "Q2")</f>
        <v>Q2</v>
      </c>
      <c r="J7" s="15">
        <f>(Table4[[#This Row],[Q2 Revenue]]-Table4[[#This Row],[Q1 Revenue]])/Table4[[#This Row],[Q1 Revenue]]</f>
        <v>6.8493150684931503E-2</v>
      </c>
      <c r="K7" s="12">
        <v>23186</v>
      </c>
      <c r="N7" s="17"/>
      <c r="P7" s="12"/>
    </row>
    <row r="8" spans="1:16" x14ac:dyDescent="0.25">
      <c r="A8" s="11" t="s">
        <v>9</v>
      </c>
      <c r="B8" s="11" t="s">
        <v>35</v>
      </c>
      <c r="C8" s="12">
        <v>88000</v>
      </c>
      <c r="D8" s="12">
        <v>90000</v>
      </c>
      <c r="E8" s="12">
        <v>92000</v>
      </c>
      <c r="F8" s="12">
        <f>Table4[[#This Row],[Q1 Revenue]]+Table4[[#This Row],[Q2 Revenue]]</f>
        <v>182000</v>
      </c>
      <c r="G8" s="12">
        <v>6278</v>
      </c>
      <c r="H8" s="13">
        <f t="shared" si="0"/>
        <v>3.4494505494505494E-2</v>
      </c>
      <c r="I8" s="14" t="str">
        <f>IF(Table4[[#This Row],[Q1 Revenue]]&gt;Table4[[#This Row],[Q2 Revenue]], "Q1", "Q2")</f>
        <v>Q2</v>
      </c>
      <c r="J8" s="15">
        <f>(Table4[[#This Row],[Q2 Revenue]]-Table4[[#This Row],[Q1 Revenue]])/Table4[[#This Row],[Q1 Revenue]]</f>
        <v>2.2222222222222223E-2</v>
      </c>
      <c r="K8" s="12">
        <v>6278</v>
      </c>
      <c r="N8" s="17"/>
      <c r="P8" s="12"/>
    </row>
    <row r="9" spans="1:16" x14ac:dyDescent="0.25">
      <c r="A9" s="11" t="s">
        <v>10</v>
      </c>
      <c r="B9" s="11" t="s">
        <v>36</v>
      </c>
      <c r="C9" s="12">
        <v>95000</v>
      </c>
      <c r="D9" s="12">
        <v>112000</v>
      </c>
      <c r="E9" s="12">
        <v>114000</v>
      </c>
      <c r="F9" s="12">
        <f>Table4[[#This Row],[Q1 Revenue]]+Table4[[#This Row],[Q2 Revenue]]</f>
        <v>226000</v>
      </c>
      <c r="G9" s="12">
        <v>20184</v>
      </c>
      <c r="H9" s="13">
        <f t="shared" si="0"/>
        <v>8.9309734513274341E-2</v>
      </c>
      <c r="I9" s="14" t="str">
        <f>IF(Table4[[#This Row],[Q1 Revenue]]&gt;Table4[[#This Row],[Q2 Revenue]], "Q1", "Q2")</f>
        <v>Q2</v>
      </c>
      <c r="J9" s="15">
        <f>(Table4[[#This Row],[Q2 Revenue]]-Table4[[#This Row],[Q1 Revenue]])/Table4[[#This Row],[Q1 Revenue]]</f>
        <v>1.7857142857142856E-2</v>
      </c>
      <c r="K9" s="12">
        <v>20184</v>
      </c>
      <c r="N9" s="17"/>
      <c r="P9" s="12"/>
    </row>
    <row r="10" spans="1:16" x14ac:dyDescent="0.25">
      <c r="A10" s="11" t="s">
        <v>11</v>
      </c>
      <c r="B10" s="11" t="s">
        <v>37</v>
      </c>
      <c r="C10" s="12">
        <v>58000</v>
      </c>
      <c r="D10" s="12">
        <v>60000</v>
      </c>
      <c r="E10" s="12">
        <v>62000</v>
      </c>
      <c r="F10" s="12">
        <f>Table4[[#This Row],[Q1 Revenue]]+Table4[[#This Row],[Q2 Revenue]]</f>
        <v>122000</v>
      </c>
      <c r="G10" s="12">
        <v>29715</v>
      </c>
      <c r="H10" s="13">
        <f t="shared" si="0"/>
        <v>0.24356557377049182</v>
      </c>
      <c r="I10" s="14" t="str">
        <f>IF(Table4[[#This Row],[Q1 Revenue]]&gt;Table4[[#This Row],[Q2 Revenue]], "Q1", "Q2")</f>
        <v>Q2</v>
      </c>
      <c r="J10" s="15">
        <f>(Table4[[#This Row],[Q2 Revenue]]-Table4[[#This Row],[Q1 Revenue]])/Table4[[#This Row],[Q1 Revenue]]</f>
        <v>3.3333333333333333E-2</v>
      </c>
      <c r="K10" s="12">
        <v>29715</v>
      </c>
      <c r="N10" s="17"/>
      <c r="P10" s="12"/>
    </row>
    <row r="11" spans="1:16" x14ac:dyDescent="0.25">
      <c r="A11" s="11" t="s">
        <v>12</v>
      </c>
      <c r="B11" s="11" t="s">
        <v>34</v>
      </c>
      <c r="C11" s="12">
        <v>60000</v>
      </c>
      <c r="D11" s="12">
        <v>63000</v>
      </c>
      <c r="E11" s="12">
        <v>66000</v>
      </c>
      <c r="F11" s="12">
        <f>Table4[[#This Row],[Q1 Revenue]]+Table4[[#This Row],[Q2 Revenue]]</f>
        <v>129000</v>
      </c>
      <c r="G11" s="12">
        <v>8497</v>
      </c>
      <c r="H11" s="13">
        <f t="shared" si="0"/>
        <v>6.5868217054263573E-2</v>
      </c>
      <c r="I11" s="14" t="str">
        <f>IF(Table4[[#This Row],[Q1 Revenue]]&gt;Table4[[#This Row],[Q2 Revenue]], "Q1", "Q2")</f>
        <v>Q2</v>
      </c>
      <c r="J11" s="15">
        <f>(Table4[[#This Row],[Q2 Revenue]]-Table4[[#This Row],[Q1 Revenue]])/Table4[[#This Row],[Q1 Revenue]]</f>
        <v>4.7619047619047616E-2</v>
      </c>
      <c r="K11" s="12">
        <v>8497</v>
      </c>
      <c r="N11" s="17"/>
      <c r="P11" s="12"/>
    </row>
    <row r="12" spans="1:16" x14ac:dyDescent="0.25">
      <c r="A12" s="11" t="s">
        <v>13</v>
      </c>
      <c r="B12" s="11" t="s">
        <v>35</v>
      </c>
      <c r="C12" s="12">
        <v>81000</v>
      </c>
      <c r="D12" s="12">
        <v>86000</v>
      </c>
      <c r="E12" s="12">
        <v>92000</v>
      </c>
      <c r="F12" s="12">
        <f>Table4[[#This Row],[Q1 Revenue]]+Table4[[#This Row],[Q2 Revenue]]</f>
        <v>178000</v>
      </c>
      <c r="G12" s="12">
        <v>19115</v>
      </c>
      <c r="H12" s="13">
        <f t="shared" si="0"/>
        <v>0.1073876404494382</v>
      </c>
      <c r="I12" s="14" t="str">
        <f>IF(Table4[[#This Row],[Q1 Revenue]]&gt;Table4[[#This Row],[Q2 Revenue]], "Q1", "Q2")</f>
        <v>Q2</v>
      </c>
      <c r="J12" s="15">
        <f>(Table4[[#This Row],[Q2 Revenue]]-Table4[[#This Row],[Q1 Revenue]])/Table4[[#This Row],[Q1 Revenue]]</f>
        <v>6.9767441860465115E-2</v>
      </c>
      <c r="K12" s="12">
        <v>19115</v>
      </c>
      <c r="N12" s="17"/>
      <c r="P12" s="12"/>
    </row>
    <row r="13" spans="1:16" x14ac:dyDescent="0.25">
      <c r="A13" s="11" t="s">
        <v>14</v>
      </c>
      <c r="B13" s="11" t="s">
        <v>36</v>
      </c>
      <c r="C13" s="12">
        <v>76000</v>
      </c>
      <c r="D13" s="12">
        <v>78000</v>
      </c>
      <c r="E13" s="12">
        <v>80000</v>
      </c>
      <c r="F13" s="12">
        <f>Table4[[#This Row],[Q1 Revenue]]+Table4[[#This Row],[Q2 Revenue]]</f>
        <v>158000</v>
      </c>
      <c r="G13" s="12">
        <v>7173</v>
      </c>
      <c r="H13" s="13">
        <f t="shared" si="0"/>
        <v>4.539873417721519E-2</v>
      </c>
      <c r="I13" s="14" t="str">
        <f>IF(Table4[[#This Row],[Q1 Revenue]]&gt;Table4[[#This Row],[Q2 Revenue]], "Q1", "Q2")</f>
        <v>Q2</v>
      </c>
      <c r="J13" s="15">
        <f>(Table4[[#This Row],[Q2 Revenue]]-Table4[[#This Row],[Q1 Revenue]])/Table4[[#This Row],[Q1 Revenue]]</f>
        <v>2.564102564102564E-2</v>
      </c>
      <c r="K13" s="12">
        <v>7173</v>
      </c>
      <c r="N13" s="17"/>
      <c r="P13" s="12"/>
    </row>
    <row r="14" spans="1:16" x14ac:dyDescent="0.25">
      <c r="A14" s="11" t="s">
        <v>15</v>
      </c>
      <c r="B14" s="11" t="s">
        <v>37</v>
      </c>
      <c r="C14" s="12">
        <v>45000</v>
      </c>
      <c r="D14" s="12">
        <v>46000</v>
      </c>
      <c r="E14" s="12">
        <v>42000</v>
      </c>
      <c r="F14" s="12">
        <f>Table4[[#This Row],[Q1 Revenue]]+Table4[[#This Row],[Q2 Revenue]]</f>
        <v>88000</v>
      </c>
      <c r="G14" s="12">
        <v>27338</v>
      </c>
      <c r="H14" s="13">
        <f t="shared" si="0"/>
        <v>0.31065909090909088</v>
      </c>
      <c r="I14" s="14" t="str">
        <f>IF(Table4[[#This Row],[Q1 Revenue]]&gt;Table4[[#This Row],[Q2 Revenue]], "Q1", "Q2")</f>
        <v>Q1</v>
      </c>
      <c r="J14" s="15">
        <f>(Table4[[#This Row],[Q2 Revenue]]-Table4[[#This Row],[Q1 Revenue]])/Table4[[#This Row],[Q1 Revenue]]</f>
        <v>-8.6956521739130432E-2</v>
      </c>
      <c r="K14" s="12">
        <v>27338</v>
      </c>
      <c r="N14" s="17"/>
      <c r="P14" s="12"/>
    </row>
    <row r="15" spans="1:16" x14ac:dyDescent="0.25">
      <c r="A15" s="11" t="s">
        <v>16</v>
      </c>
      <c r="B15" s="11" t="s">
        <v>34</v>
      </c>
      <c r="C15" s="12">
        <v>99000</v>
      </c>
      <c r="D15" s="12">
        <v>103000</v>
      </c>
      <c r="E15" s="12">
        <v>104000</v>
      </c>
      <c r="F15" s="12">
        <f>Table4[[#This Row],[Q1 Revenue]]+Table4[[#This Row],[Q2 Revenue]]</f>
        <v>207000</v>
      </c>
      <c r="G15" s="12">
        <v>26185</v>
      </c>
      <c r="H15" s="13">
        <f t="shared" si="0"/>
        <v>0.1264975845410628</v>
      </c>
      <c r="I15" s="14" t="str">
        <f>IF(Table4[[#This Row],[Q1 Revenue]]&gt;Table4[[#This Row],[Q2 Revenue]], "Q1", "Q2")</f>
        <v>Q2</v>
      </c>
      <c r="J15" s="15">
        <f>(Table4[[#This Row],[Q2 Revenue]]-Table4[[#This Row],[Q1 Revenue]])/Table4[[#This Row],[Q1 Revenue]]</f>
        <v>9.7087378640776691E-3</v>
      </c>
      <c r="K15" s="12">
        <v>26185</v>
      </c>
      <c r="N15" s="17"/>
      <c r="P15" s="12"/>
    </row>
    <row r="16" spans="1:16" x14ac:dyDescent="0.25">
      <c r="A16" s="11" t="s">
        <v>17</v>
      </c>
      <c r="B16" s="11" t="s">
        <v>35</v>
      </c>
      <c r="C16" s="12">
        <v>94000</v>
      </c>
      <c r="D16" s="12">
        <v>98000</v>
      </c>
      <c r="E16" s="12">
        <v>102000</v>
      </c>
      <c r="F16" s="12">
        <f>Table4[[#This Row],[Q1 Revenue]]+Table4[[#This Row],[Q2 Revenue]]</f>
        <v>200000</v>
      </c>
      <c r="G16" s="12">
        <v>11901</v>
      </c>
      <c r="H16" s="13">
        <f t="shared" si="0"/>
        <v>5.9505000000000002E-2</v>
      </c>
      <c r="I16" s="14" t="str">
        <f>IF(Table4[[#This Row],[Q1 Revenue]]&gt;Table4[[#This Row],[Q2 Revenue]], "Q1", "Q2")</f>
        <v>Q2</v>
      </c>
      <c r="J16" s="15">
        <f>(Table4[[#This Row],[Q2 Revenue]]-Table4[[#This Row],[Q1 Revenue]])/Table4[[#This Row],[Q1 Revenue]]</f>
        <v>4.0816326530612242E-2</v>
      </c>
      <c r="K16" s="12">
        <v>11901</v>
      </c>
      <c r="N16" s="17"/>
      <c r="P16" s="12"/>
    </row>
    <row r="17" spans="1:16" x14ac:dyDescent="0.25">
      <c r="A17" s="11" t="s">
        <v>18</v>
      </c>
      <c r="B17" s="11" t="s">
        <v>36</v>
      </c>
      <c r="C17" s="12">
        <v>41000</v>
      </c>
      <c r="D17" s="12">
        <v>44000</v>
      </c>
      <c r="E17" s="12">
        <v>46000</v>
      </c>
      <c r="F17" s="12">
        <f>Table4[[#This Row],[Q1 Revenue]]+Table4[[#This Row],[Q2 Revenue]]</f>
        <v>90000</v>
      </c>
      <c r="G17" s="12">
        <v>16477</v>
      </c>
      <c r="H17" s="13">
        <f t="shared" si="0"/>
        <v>0.18307777777777778</v>
      </c>
      <c r="I17" s="14" t="str">
        <f>IF(Table4[[#This Row],[Q1 Revenue]]&gt;Table4[[#This Row],[Q2 Revenue]], "Q1", "Q2")</f>
        <v>Q2</v>
      </c>
      <c r="J17" s="15">
        <f>(Table4[[#This Row],[Q2 Revenue]]-Table4[[#This Row],[Q1 Revenue]])/Table4[[#This Row],[Q1 Revenue]]</f>
        <v>4.5454545454545456E-2</v>
      </c>
      <c r="K17" s="12">
        <v>16477</v>
      </c>
      <c r="N17" s="17"/>
      <c r="P17" s="12"/>
    </row>
    <row r="18" spans="1:16" x14ac:dyDescent="0.25">
      <c r="A18" s="11" t="s">
        <v>19</v>
      </c>
      <c r="B18" s="11" t="s">
        <v>37</v>
      </c>
      <c r="C18" s="12">
        <v>31000</v>
      </c>
      <c r="D18" s="12">
        <v>32000</v>
      </c>
      <c r="E18" s="12">
        <v>32000</v>
      </c>
      <c r="F18" s="12">
        <f>Table4[[#This Row],[Q1 Revenue]]+Table4[[#This Row],[Q2 Revenue]]</f>
        <v>64000</v>
      </c>
      <c r="G18" s="12">
        <v>5651</v>
      </c>
      <c r="H18" s="13">
        <f t="shared" si="0"/>
        <v>8.8296874999999997E-2</v>
      </c>
      <c r="I18" s="14" t="str">
        <f>IF(Table4[[#This Row],[Q1 Revenue]]&gt;Table4[[#This Row],[Q2 Revenue]], "Q1", "Q2")</f>
        <v>Q2</v>
      </c>
      <c r="J18" s="15">
        <f>(Table4[[#This Row],[Q2 Revenue]]-Table4[[#This Row],[Q1 Revenue]])/Table4[[#This Row],[Q1 Revenue]]</f>
        <v>0</v>
      </c>
      <c r="K18" s="12">
        <v>5651</v>
      </c>
      <c r="N18" s="17"/>
      <c r="P18" s="12"/>
    </row>
    <row r="19" spans="1:16" x14ac:dyDescent="0.25">
      <c r="A19" s="11" t="s">
        <v>20</v>
      </c>
      <c r="B19" s="11" t="s">
        <v>34</v>
      </c>
      <c r="C19" s="12">
        <v>35000</v>
      </c>
      <c r="D19" s="12">
        <v>34000</v>
      </c>
      <c r="E19" s="12">
        <v>35000</v>
      </c>
      <c r="F19" s="12">
        <f>Table4[[#This Row],[Q1 Revenue]]+Table4[[#This Row],[Q2 Revenue]]</f>
        <v>69000</v>
      </c>
      <c r="G19" s="12">
        <v>27015</v>
      </c>
      <c r="H19" s="13">
        <f t="shared" si="0"/>
        <v>0.39152173913043481</v>
      </c>
      <c r="I19" s="14" t="str">
        <f>IF(Table4[[#This Row],[Q1 Revenue]]&gt;Table4[[#This Row],[Q2 Revenue]], "Q1", "Q2")</f>
        <v>Q2</v>
      </c>
      <c r="J19" s="15">
        <f>(Table4[[#This Row],[Q2 Revenue]]-Table4[[#This Row],[Q1 Revenue]])/Table4[[#This Row],[Q1 Revenue]]</f>
        <v>2.9411764705882353E-2</v>
      </c>
      <c r="K19" s="12">
        <v>27015</v>
      </c>
      <c r="N19" s="17"/>
      <c r="P19" s="12"/>
    </row>
    <row r="20" spans="1:16" x14ac:dyDescent="0.25">
      <c r="A20" s="11" t="s">
        <v>21</v>
      </c>
      <c r="B20" s="11" t="s">
        <v>35</v>
      </c>
      <c r="C20" s="12">
        <v>61000</v>
      </c>
      <c r="D20" s="12">
        <v>63000</v>
      </c>
      <c r="E20" s="12">
        <v>65000</v>
      </c>
      <c r="F20" s="12">
        <f>Table4[[#This Row],[Q1 Revenue]]+Table4[[#This Row],[Q2 Revenue]]</f>
        <v>128000</v>
      </c>
      <c r="G20" s="12">
        <v>15974</v>
      </c>
      <c r="H20" s="13">
        <f t="shared" si="0"/>
        <v>0.124796875</v>
      </c>
      <c r="I20" s="14" t="str">
        <f>IF(Table4[[#This Row],[Q1 Revenue]]&gt;Table4[[#This Row],[Q2 Revenue]], "Q1", "Q2")</f>
        <v>Q2</v>
      </c>
      <c r="J20" s="15">
        <f>(Table4[[#This Row],[Q2 Revenue]]-Table4[[#This Row],[Q1 Revenue]])/Table4[[#This Row],[Q1 Revenue]]</f>
        <v>3.1746031746031744E-2</v>
      </c>
      <c r="K20" s="12">
        <v>15974</v>
      </c>
      <c r="N20" s="17"/>
      <c r="P20" s="12"/>
    </row>
    <row r="21" spans="1:16" x14ac:dyDescent="0.25">
      <c r="A21" s="11" t="s">
        <v>22</v>
      </c>
      <c r="B21" s="11" t="s">
        <v>36</v>
      </c>
      <c r="C21" s="12">
        <v>55000</v>
      </c>
      <c r="D21" s="12">
        <v>58000</v>
      </c>
      <c r="E21" s="12">
        <v>56000</v>
      </c>
      <c r="F21" s="12">
        <f>Table4[[#This Row],[Q1 Revenue]]+Table4[[#This Row],[Q2 Revenue]]</f>
        <v>114000</v>
      </c>
      <c r="G21" s="12">
        <v>4504</v>
      </c>
      <c r="H21" s="13">
        <f t="shared" si="0"/>
        <v>3.9508771929824563E-2</v>
      </c>
      <c r="I21" s="14" t="str">
        <f>IF(Table4[[#This Row],[Q1 Revenue]]&gt;Table4[[#This Row],[Q2 Revenue]], "Q1", "Q2")</f>
        <v>Q1</v>
      </c>
      <c r="J21" s="15">
        <f>(Table4[[#This Row],[Q2 Revenue]]-Table4[[#This Row],[Q1 Revenue]])/Table4[[#This Row],[Q1 Revenue]]</f>
        <v>-3.4482758620689655E-2</v>
      </c>
      <c r="K21" s="12">
        <v>4504</v>
      </c>
      <c r="N21" s="17"/>
      <c r="P21" s="12"/>
    </row>
    <row r="22" spans="1:16" x14ac:dyDescent="0.25">
      <c r="A22" s="11" t="s">
        <v>23</v>
      </c>
      <c r="B22" s="11" t="s">
        <v>37</v>
      </c>
      <c r="C22" s="12">
        <v>80000</v>
      </c>
      <c r="D22" s="12">
        <v>105000</v>
      </c>
      <c r="E22" s="12">
        <v>112000</v>
      </c>
      <c r="F22" s="12">
        <f>Table4[[#This Row],[Q1 Revenue]]+Table4[[#This Row],[Q2 Revenue]]</f>
        <v>217000</v>
      </c>
      <c r="G22" s="12">
        <v>17920</v>
      </c>
      <c r="H22" s="13">
        <f t="shared" si="0"/>
        <v>8.2580645161290323E-2</v>
      </c>
      <c r="I22" s="14" t="str">
        <f>IF(Table4[[#This Row],[Q1 Revenue]]&gt;Table4[[#This Row],[Q2 Revenue]], "Q1", "Q2")</f>
        <v>Q2</v>
      </c>
      <c r="J22" s="15">
        <f>(Table4[[#This Row],[Q2 Revenue]]-Table4[[#This Row],[Q1 Revenue]])/Table4[[#This Row],[Q1 Revenue]]</f>
        <v>6.6666666666666666E-2</v>
      </c>
      <c r="K22" s="12">
        <v>17920</v>
      </c>
      <c r="N22" s="17"/>
      <c r="P22" s="12"/>
    </row>
    <row r="23" spans="1:16" x14ac:dyDescent="0.25">
      <c r="A23" s="11" t="s">
        <v>24</v>
      </c>
      <c r="B23" s="11" t="s">
        <v>36</v>
      </c>
      <c r="C23" s="12">
        <v>66000</v>
      </c>
      <c r="D23" s="12">
        <v>68000</v>
      </c>
      <c r="E23" s="12">
        <v>70000</v>
      </c>
      <c r="F23" s="12">
        <f>Table4[[#This Row],[Q1 Revenue]]+Table4[[#This Row],[Q2 Revenue]]</f>
        <v>138000</v>
      </c>
      <c r="G23" s="12">
        <v>10701</v>
      </c>
      <c r="H23" s="13">
        <f t="shared" si="0"/>
        <v>7.7543478260869561E-2</v>
      </c>
      <c r="I23" s="14" t="str">
        <f>IF(Table4[[#This Row],[Q1 Revenue]]&gt;Table4[[#This Row],[Q2 Revenue]], "Q1", "Q2")</f>
        <v>Q2</v>
      </c>
      <c r="J23" s="15">
        <f>(Table4[[#This Row],[Q2 Revenue]]-Table4[[#This Row],[Q1 Revenue]])/Table4[[#This Row],[Q1 Revenue]]</f>
        <v>2.9411764705882353E-2</v>
      </c>
      <c r="K23" s="12">
        <v>10701</v>
      </c>
      <c r="N23" s="17"/>
      <c r="P23" s="12"/>
    </row>
    <row r="24" spans="1:16" x14ac:dyDescent="0.25">
      <c r="A24" s="11" t="s">
        <v>25</v>
      </c>
      <c r="B24" s="11" t="s">
        <v>36</v>
      </c>
      <c r="C24" s="12">
        <v>56000</v>
      </c>
      <c r="D24" s="12">
        <v>57000</v>
      </c>
      <c r="E24" s="12">
        <v>58000</v>
      </c>
      <c r="F24" s="12">
        <f>Table4[[#This Row],[Q1 Revenue]]+Table4[[#This Row],[Q2 Revenue]]</f>
        <v>115000</v>
      </c>
      <c r="G24" s="12">
        <v>22248</v>
      </c>
      <c r="H24" s="13">
        <f t="shared" si="0"/>
        <v>0.19346086956521738</v>
      </c>
      <c r="I24" s="14" t="str">
        <f>IF(Table4[[#This Row],[Q1 Revenue]]&gt;Table4[[#This Row],[Q2 Revenue]], "Q1", "Q2")</f>
        <v>Q2</v>
      </c>
      <c r="J24" s="15">
        <f>(Table4[[#This Row],[Q2 Revenue]]-Table4[[#This Row],[Q1 Revenue]])/Table4[[#This Row],[Q1 Revenue]]</f>
        <v>1.7543859649122806E-2</v>
      </c>
      <c r="K24" s="12">
        <v>22248</v>
      </c>
      <c r="N24" s="17"/>
      <c r="P24" s="12"/>
    </row>
    <row r="25" spans="1:16" x14ac:dyDescent="0.25">
      <c r="A25" s="11" t="s">
        <v>26</v>
      </c>
      <c r="B25" s="11" t="s">
        <v>36</v>
      </c>
      <c r="C25" s="12">
        <v>58000</v>
      </c>
      <c r="D25" s="12">
        <v>60000</v>
      </c>
      <c r="E25" s="12">
        <v>62000</v>
      </c>
      <c r="F25" s="12">
        <f>Table4[[#This Row],[Q1 Revenue]]+Table4[[#This Row],[Q2 Revenue]]</f>
        <v>122000</v>
      </c>
      <c r="G25" s="12">
        <v>26570</v>
      </c>
      <c r="H25" s="13">
        <f t="shared" si="0"/>
        <v>0.21778688524590165</v>
      </c>
      <c r="I25" s="14" t="str">
        <f>IF(Table4[[#This Row],[Q1 Revenue]]&gt;Table4[[#This Row],[Q2 Revenue]], "Q1", "Q2")</f>
        <v>Q2</v>
      </c>
      <c r="J25" s="15">
        <f>(Table4[[#This Row],[Q2 Revenue]]-Table4[[#This Row],[Q1 Revenue]])/Table4[[#This Row],[Q1 Revenue]]</f>
        <v>3.3333333333333333E-2</v>
      </c>
      <c r="K25" s="12">
        <v>26570</v>
      </c>
      <c r="N25" s="17"/>
      <c r="P25" s="12"/>
    </row>
    <row r="26" spans="1:16" x14ac:dyDescent="0.25">
      <c r="A26" s="11" t="s">
        <v>27</v>
      </c>
      <c r="B26" s="11" t="s">
        <v>37</v>
      </c>
      <c r="C26" s="12">
        <v>84000</v>
      </c>
      <c r="D26" s="12">
        <v>88000</v>
      </c>
      <c r="E26" s="12">
        <v>92000</v>
      </c>
      <c r="F26" s="12">
        <f>Table4[[#This Row],[Q1 Revenue]]+Table4[[#This Row],[Q2 Revenue]]</f>
        <v>180000</v>
      </c>
      <c r="G26" s="12">
        <v>14936</v>
      </c>
      <c r="H26" s="13">
        <f t="shared" si="0"/>
        <v>8.2977777777777775E-2</v>
      </c>
      <c r="I26" s="14" t="str">
        <f>IF(Table4[[#This Row],[Q1 Revenue]]&gt;Table4[[#This Row],[Q2 Revenue]], "Q1", "Q2")</f>
        <v>Q2</v>
      </c>
      <c r="J26" s="15">
        <f>(Table4[[#This Row],[Q2 Revenue]]-Table4[[#This Row],[Q1 Revenue]])/Table4[[#This Row],[Q1 Revenue]]</f>
        <v>4.5454545454545456E-2</v>
      </c>
      <c r="K26" s="12">
        <v>14936</v>
      </c>
      <c r="N26" s="17"/>
      <c r="P26" s="12"/>
    </row>
    <row r="27" spans="1:16" x14ac:dyDescent="0.25">
      <c r="A27" s="11" t="s">
        <v>28</v>
      </c>
      <c r="B27" s="11" t="s">
        <v>37</v>
      </c>
      <c r="C27" s="12">
        <v>65000</v>
      </c>
      <c r="D27" s="12">
        <v>68000</v>
      </c>
      <c r="E27" s="12">
        <v>61000</v>
      </c>
      <c r="F27" s="12">
        <f>Table4[[#This Row],[Q1 Revenue]]+Table4[[#This Row],[Q2 Revenue]]</f>
        <v>129000</v>
      </c>
      <c r="G27" s="12">
        <v>29220</v>
      </c>
      <c r="H27" s="13">
        <f t="shared" si="0"/>
        <v>0.22651162790697674</v>
      </c>
      <c r="I27" s="14" t="str">
        <f>IF(Table4[[#This Row],[Q1 Revenue]]&gt;Table4[[#This Row],[Q2 Revenue]], "Q1", "Q2")</f>
        <v>Q1</v>
      </c>
      <c r="J27" s="15">
        <f>(Table4[[#This Row],[Q2 Revenue]]-Table4[[#This Row],[Q1 Revenue]])/Table4[[#This Row],[Q1 Revenue]]</f>
        <v>-0.10294117647058823</v>
      </c>
      <c r="K27" s="12">
        <v>29220</v>
      </c>
      <c r="N27" s="17"/>
      <c r="P27" s="12"/>
    </row>
    <row r="28" spans="1:16" x14ac:dyDescent="0.25">
      <c r="A28" s="11" t="s">
        <v>29</v>
      </c>
      <c r="B28" s="11" t="s">
        <v>37</v>
      </c>
      <c r="C28" s="12">
        <v>11000</v>
      </c>
      <c r="D28" s="12">
        <v>12000</v>
      </c>
      <c r="E28" s="12">
        <v>12000</v>
      </c>
      <c r="F28" s="12">
        <f>Table4[[#This Row],[Q1 Revenue]]+Table4[[#This Row],[Q2 Revenue]]</f>
        <v>24000</v>
      </c>
      <c r="G28" s="12">
        <v>3270</v>
      </c>
      <c r="H28" s="13">
        <f t="shared" si="0"/>
        <v>0.13625000000000001</v>
      </c>
      <c r="I28" s="14" t="str">
        <f>IF(Table4[[#This Row],[Q1 Revenue]]&gt;Table4[[#This Row],[Q2 Revenue]], "Q1", "Q2")</f>
        <v>Q2</v>
      </c>
      <c r="J28" s="15">
        <f>(Table4[[#This Row],[Q2 Revenue]]-Table4[[#This Row],[Q1 Revenue]])/Table4[[#This Row],[Q1 Revenue]]</f>
        <v>0</v>
      </c>
      <c r="K28" s="12">
        <v>3270</v>
      </c>
      <c r="N28" s="17"/>
      <c r="P28" s="12"/>
    </row>
    <row r="29" spans="1:16" x14ac:dyDescent="0.25">
      <c r="A29" s="11" t="s">
        <v>30</v>
      </c>
      <c r="B29" s="11" t="s">
        <v>37</v>
      </c>
      <c r="C29" s="12">
        <v>77000</v>
      </c>
      <c r="D29" s="12">
        <v>79000</v>
      </c>
      <c r="E29" s="12">
        <v>80000</v>
      </c>
      <c r="F29" s="12">
        <f>Table4[[#This Row],[Q1 Revenue]]+Table4[[#This Row],[Q2 Revenue]]</f>
        <v>159000</v>
      </c>
      <c r="G29" s="12">
        <v>26425</v>
      </c>
      <c r="H29" s="13">
        <f t="shared" si="0"/>
        <v>0.16619496855345911</v>
      </c>
      <c r="I29" s="14" t="str">
        <f>IF(Table4[[#This Row],[Q1 Revenue]]&gt;Table4[[#This Row],[Q2 Revenue]], "Q1", "Q2")</f>
        <v>Q2</v>
      </c>
      <c r="J29" s="15">
        <f>(Table4[[#This Row],[Q2 Revenue]]-Table4[[#This Row],[Q1 Revenue]])/Table4[[#This Row],[Q1 Revenue]]</f>
        <v>1.2658227848101266E-2</v>
      </c>
      <c r="K29" s="12">
        <v>26425</v>
      </c>
      <c r="N29" s="17"/>
      <c r="P29" s="12"/>
    </row>
    <row r="30" spans="1:16" x14ac:dyDescent="0.25">
      <c r="A30" s="11" t="s">
        <v>31</v>
      </c>
      <c r="B30" s="11" t="s">
        <v>35</v>
      </c>
      <c r="C30" s="12">
        <v>88000</v>
      </c>
      <c r="D30" s="12">
        <v>92000</v>
      </c>
      <c r="E30" s="12">
        <v>95000</v>
      </c>
      <c r="F30" s="12">
        <f>Table4[[#This Row],[Q1 Revenue]]+Table4[[#This Row],[Q2 Revenue]]</f>
        <v>187000</v>
      </c>
      <c r="G30" s="12">
        <v>11974</v>
      </c>
      <c r="H30" s="13">
        <f t="shared" si="0"/>
        <v>6.4032085561497323E-2</v>
      </c>
      <c r="I30" s="14" t="str">
        <f>IF(Table4[[#This Row],[Q1 Revenue]]&gt;Table4[[#This Row],[Q2 Revenue]], "Q1", "Q2")</f>
        <v>Q2</v>
      </c>
      <c r="J30" s="15">
        <f>(Table4[[#This Row],[Q2 Revenue]]-Table4[[#This Row],[Q1 Revenue]])/Table4[[#This Row],[Q1 Revenue]]</f>
        <v>3.2608695652173912E-2</v>
      </c>
      <c r="K30" s="12">
        <v>11974</v>
      </c>
      <c r="N30" s="17"/>
      <c r="P30" s="12"/>
    </row>
    <row r="31" spans="1:16" x14ac:dyDescent="0.25">
      <c r="A31" s="11" t="s">
        <v>32</v>
      </c>
      <c r="B31" s="11" t="s">
        <v>35</v>
      </c>
      <c r="C31" s="12">
        <v>31000</v>
      </c>
      <c r="D31" s="12">
        <v>32000</v>
      </c>
      <c r="E31" s="12">
        <v>35000</v>
      </c>
      <c r="F31" s="12">
        <f>Table4[[#This Row],[Q1 Revenue]]+Table4[[#This Row],[Q2 Revenue]]</f>
        <v>67000</v>
      </c>
      <c r="G31" s="12">
        <v>3621</v>
      </c>
      <c r="H31" s="13">
        <f t="shared" si="0"/>
        <v>5.4044776119402983E-2</v>
      </c>
      <c r="I31" s="14" t="str">
        <f>IF(Table4[[#This Row],[Q1 Revenue]]&gt;Table4[[#This Row],[Q2 Revenue]], "Q1", "Q2")</f>
        <v>Q2</v>
      </c>
      <c r="J31" s="15">
        <f>(Table4[[#This Row],[Q2 Revenue]]-Table4[[#This Row],[Q1 Revenue]])/Table4[[#This Row],[Q1 Revenue]]</f>
        <v>9.375E-2</v>
      </c>
      <c r="K31" s="12">
        <v>3621</v>
      </c>
      <c r="N31" s="17"/>
      <c r="P31" s="12"/>
    </row>
    <row r="32" spans="1:16" x14ac:dyDescent="0.25">
      <c r="A32" s="11" t="s">
        <v>33</v>
      </c>
      <c r="B32" s="11" t="s">
        <v>35</v>
      </c>
      <c r="C32" s="12">
        <v>67000</v>
      </c>
      <c r="D32" s="12">
        <v>71000</v>
      </c>
      <c r="E32" s="12">
        <v>75000</v>
      </c>
      <c r="F32" s="12">
        <f>Table4[[#This Row],[Q1 Revenue]]+Table4[[#This Row],[Q2 Revenue]]</f>
        <v>146000</v>
      </c>
      <c r="G32" s="12">
        <v>15173</v>
      </c>
      <c r="H32" s="13">
        <f t="shared" si="0"/>
        <v>0.10392465753424658</v>
      </c>
      <c r="I32" s="14" t="str">
        <f>IF(Table4[[#This Row],[Q1 Revenue]]&gt;Table4[[#This Row],[Q2 Revenue]], "Q1", "Q2")</f>
        <v>Q2</v>
      </c>
      <c r="J32" s="15">
        <f>(Table4[[#This Row],[Q2 Revenue]]-Table4[[#This Row],[Q1 Revenue]])/Table4[[#This Row],[Q1 Revenue]]</f>
        <v>5.6338028169014086E-2</v>
      </c>
      <c r="K32" s="12">
        <v>15173</v>
      </c>
      <c r="N32" s="17"/>
      <c r="P32" s="12"/>
    </row>
  </sheetData>
  <mergeCells count="1">
    <mergeCell ref="A1:K1"/>
  </mergeCells>
  <conditionalFormatting sqref="A3:A32">
    <cfRule type="cellIs" dxfId="0" priority="1" operator="lessThan">
      <formula>0.03</formula>
    </cfRule>
  </conditionalFormatting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E146DF-B9F0-4239-B9B6-ABAF210EED11}">
  <dimension ref="B1:E11"/>
  <sheetViews>
    <sheetView showGridLines="0" workbookViewId="0">
      <selection activeCell="B1" sqref="B1:E1"/>
    </sheetView>
  </sheetViews>
  <sheetFormatPr defaultRowHeight="15" x14ac:dyDescent="0.25"/>
  <cols>
    <col min="1" max="1" width="3.85546875" customWidth="1"/>
    <col min="2" max="2" width="12" bestFit="1" customWidth="1"/>
    <col min="3" max="4" width="18.85546875" bestFit="1" customWidth="1"/>
    <col min="5" max="5" width="28.28515625" bestFit="1" customWidth="1"/>
  </cols>
  <sheetData>
    <row r="1" spans="2:5" ht="26.25" customHeight="1" x14ac:dyDescent="0.25">
      <c r="B1" s="10" t="s">
        <v>69</v>
      </c>
      <c r="C1" s="10"/>
      <c r="D1" s="10"/>
      <c r="E1" s="10"/>
    </row>
    <row r="3" spans="2:5" x14ac:dyDescent="0.25">
      <c r="B3" s="3" t="s">
        <v>3</v>
      </c>
      <c r="C3" t="s">
        <v>34</v>
      </c>
    </row>
    <row r="5" spans="2:5" x14ac:dyDescent="0.25">
      <c r="B5" s="3" t="s">
        <v>0</v>
      </c>
      <c r="C5" t="s">
        <v>42</v>
      </c>
      <c r="D5" t="s">
        <v>43</v>
      </c>
      <c r="E5" t="s">
        <v>52</v>
      </c>
    </row>
    <row r="6" spans="2:5" x14ac:dyDescent="0.25">
      <c r="B6" t="s">
        <v>8</v>
      </c>
      <c r="C6" s="1">
        <v>73000</v>
      </c>
      <c r="D6" s="1">
        <v>78000</v>
      </c>
      <c r="E6" s="1">
        <v>23186</v>
      </c>
    </row>
    <row r="7" spans="2:5" x14ac:dyDescent="0.25">
      <c r="B7" t="s">
        <v>16</v>
      </c>
      <c r="C7" s="1">
        <v>103000</v>
      </c>
      <c r="D7" s="1">
        <v>104000</v>
      </c>
      <c r="E7" s="1">
        <v>26185</v>
      </c>
    </row>
    <row r="8" spans="2:5" x14ac:dyDescent="0.25">
      <c r="B8" t="s">
        <v>12</v>
      </c>
      <c r="C8" s="1">
        <v>63000</v>
      </c>
      <c r="D8" s="1">
        <v>66000</v>
      </c>
      <c r="E8" s="1">
        <v>8497</v>
      </c>
    </row>
    <row r="9" spans="2:5" x14ac:dyDescent="0.25">
      <c r="B9" t="s">
        <v>20</v>
      </c>
      <c r="C9" s="1">
        <v>34000</v>
      </c>
      <c r="D9" s="1">
        <v>35000</v>
      </c>
      <c r="E9" s="1">
        <v>27015</v>
      </c>
    </row>
    <row r="10" spans="2:5" x14ac:dyDescent="0.25">
      <c r="B10" t="s">
        <v>4</v>
      </c>
      <c r="C10" s="1">
        <v>73000</v>
      </c>
      <c r="D10" s="1">
        <v>75000</v>
      </c>
      <c r="E10" s="1">
        <v>6936</v>
      </c>
    </row>
    <row r="11" spans="2:5" x14ac:dyDescent="0.25">
      <c r="B11" t="s">
        <v>46</v>
      </c>
      <c r="C11" s="1">
        <v>346000</v>
      </c>
      <c r="D11" s="1">
        <v>358000</v>
      </c>
      <c r="E11" s="1">
        <v>91819</v>
      </c>
    </row>
  </sheetData>
  <mergeCells count="1">
    <mergeCell ref="B1:E1"/>
  </mergeCells>
  <pageMargins left="0.7" right="0.7" top="0.75" bottom="0.75" header="0.3" footer="0.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E2A80D-9D7B-4B09-B680-DC42BA5646BE}">
  <dimension ref="B1:L58"/>
  <sheetViews>
    <sheetView showGridLines="0" workbookViewId="0">
      <selection activeCell="B1" sqref="B1:L1"/>
    </sheetView>
  </sheetViews>
  <sheetFormatPr defaultRowHeight="15" x14ac:dyDescent="0.25"/>
  <cols>
    <col min="1" max="2" width="3.7109375" customWidth="1"/>
    <col min="3" max="11" width="14.140625" bestFit="1" customWidth="1"/>
    <col min="12" max="12" width="6.5703125" customWidth="1"/>
    <col min="16" max="16" width="9.140625" customWidth="1"/>
    <col min="19" max="19" width="9.140625" customWidth="1"/>
  </cols>
  <sheetData>
    <row r="1" spans="2:12" ht="26.25" customHeight="1" x14ac:dyDescent="0.25">
      <c r="B1" s="10" t="s">
        <v>49</v>
      </c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2:12" x14ac:dyDescent="0.25"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2:12" x14ac:dyDescent="0.25"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2:12" x14ac:dyDescent="0.25"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2:12" x14ac:dyDescent="0.25"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2:12" x14ac:dyDescent="0.25"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2:12" x14ac:dyDescent="0.25">
      <c r="B7" s="4"/>
      <c r="C7" s="4"/>
      <c r="D7" s="4"/>
      <c r="E7" s="4"/>
      <c r="F7" s="4"/>
      <c r="G7" s="4"/>
      <c r="H7" s="4"/>
      <c r="I7" s="4"/>
      <c r="J7" s="4"/>
      <c r="K7" s="4"/>
      <c r="L7" s="4"/>
    </row>
    <row r="8" spans="2:12" x14ac:dyDescent="0.25">
      <c r="B8" s="4"/>
      <c r="C8" s="4"/>
      <c r="D8" s="4"/>
      <c r="E8" s="4"/>
      <c r="F8" s="4"/>
      <c r="G8" s="4"/>
      <c r="H8" s="4"/>
      <c r="I8" s="4"/>
      <c r="J8" s="4"/>
      <c r="K8" s="4"/>
      <c r="L8" s="4"/>
    </row>
    <row r="9" spans="2:12" x14ac:dyDescent="0.25">
      <c r="B9" s="4"/>
      <c r="C9" s="4"/>
      <c r="D9" s="4"/>
      <c r="E9" s="4"/>
      <c r="F9" s="4"/>
      <c r="G9" s="4"/>
      <c r="H9" s="4"/>
      <c r="I9" s="4"/>
      <c r="J9" s="4"/>
      <c r="K9" s="4"/>
      <c r="L9" s="4"/>
    </row>
    <row r="10" spans="2:12" x14ac:dyDescent="0.25"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</row>
    <row r="11" spans="2:12" x14ac:dyDescent="0.25"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</row>
    <row r="12" spans="2:12" x14ac:dyDescent="0.25"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</row>
    <row r="13" spans="2:12" x14ac:dyDescent="0.25"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</row>
    <row r="14" spans="2:12" x14ac:dyDescent="0.25"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</row>
    <row r="15" spans="2:12" x14ac:dyDescent="0.25"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</row>
    <row r="16" spans="2:12" x14ac:dyDescent="0.25"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</row>
    <row r="17" spans="2:12" x14ac:dyDescent="0.25"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</row>
    <row r="18" spans="2:12" x14ac:dyDescent="0.25"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</row>
    <row r="19" spans="2:12" x14ac:dyDescent="0.25"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</row>
    <row r="20" spans="2:12" x14ac:dyDescent="0.25"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</row>
    <row r="21" spans="2:12" x14ac:dyDescent="0.25"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</row>
    <row r="22" spans="2:12" x14ac:dyDescent="0.25"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</row>
    <row r="23" spans="2:12" x14ac:dyDescent="0.25"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</row>
    <row r="24" spans="2:12" x14ac:dyDescent="0.25"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</row>
    <row r="25" spans="2:12" x14ac:dyDescent="0.25"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</row>
    <row r="26" spans="2:12" x14ac:dyDescent="0.25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2:12" x14ac:dyDescent="0.25"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</row>
    <row r="28" spans="2:12" x14ac:dyDescent="0.25"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</row>
    <row r="29" spans="2:12" x14ac:dyDescent="0.25"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</row>
    <row r="30" spans="2:12" x14ac:dyDescent="0.25"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</row>
    <row r="31" spans="2:12" x14ac:dyDescent="0.25"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</row>
    <row r="32" spans="2:12" x14ac:dyDescent="0.25"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</row>
    <row r="33" spans="2:12" x14ac:dyDescent="0.25"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</row>
    <row r="34" spans="2:12" x14ac:dyDescent="0.25"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</row>
    <row r="35" spans="2:12" x14ac:dyDescent="0.25"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</row>
    <row r="36" spans="2:12" x14ac:dyDescent="0.25"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</row>
    <row r="37" spans="2:12" x14ac:dyDescent="0.25"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</row>
    <row r="38" spans="2:12" x14ac:dyDescent="0.25"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</row>
    <row r="39" spans="2:12" x14ac:dyDescent="0.25"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</row>
    <row r="40" spans="2:12" x14ac:dyDescent="0.25"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</row>
    <row r="41" spans="2:12" x14ac:dyDescent="0.25"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</row>
    <row r="42" spans="2:12" x14ac:dyDescent="0.25"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</row>
    <row r="43" spans="2:12" x14ac:dyDescent="0.25"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</row>
    <row r="44" spans="2:12" x14ac:dyDescent="0.25"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</row>
    <row r="45" spans="2:12" x14ac:dyDescent="0.25"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</row>
    <row r="46" spans="2:12" x14ac:dyDescent="0.25"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</row>
    <row r="47" spans="2:12" x14ac:dyDescent="0.25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</row>
    <row r="50" spans="2:12" ht="24.95" customHeight="1" x14ac:dyDescent="0.25">
      <c r="B50" s="5"/>
      <c r="C50" s="5" t="s">
        <v>47</v>
      </c>
      <c r="D50" s="5"/>
      <c r="E50" s="5"/>
      <c r="F50" s="5"/>
      <c r="G50" s="5"/>
      <c r="H50" s="5"/>
      <c r="I50" s="5"/>
      <c r="J50" s="5"/>
      <c r="K50" s="5"/>
      <c r="L50" s="5"/>
    </row>
    <row r="52" spans="2:12" ht="31.5" customHeight="1" x14ac:dyDescent="0.25">
      <c r="C52" s="6" t="s">
        <v>3</v>
      </c>
      <c r="D52" s="7" t="s">
        <v>45</v>
      </c>
      <c r="E52" s="7"/>
      <c r="F52" s="6" t="s">
        <v>3</v>
      </c>
      <c r="G52" s="7" t="s">
        <v>48</v>
      </c>
      <c r="H52" s="7"/>
    </row>
    <row r="53" spans="2:12" ht="15" customHeight="1" x14ac:dyDescent="0.25">
      <c r="C53" s="7" t="s">
        <v>37</v>
      </c>
      <c r="D53" s="8">
        <v>160545</v>
      </c>
      <c r="E53" s="7"/>
      <c r="F53" s="7" t="s">
        <v>35</v>
      </c>
      <c r="G53" s="9">
        <v>5.5601215223784424E-2</v>
      </c>
      <c r="H53" s="7"/>
    </row>
    <row r="54" spans="2:12" ht="15" customHeight="1" x14ac:dyDescent="0.25">
      <c r="C54" s="7" t="s">
        <v>36</v>
      </c>
      <c r="D54" s="8">
        <v>116806</v>
      </c>
      <c r="E54" s="7"/>
      <c r="F54" s="7" t="s">
        <v>34</v>
      </c>
      <c r="G54" s="9">
        <v>3.6525992229582346E-2</v>
      </c>
      <c r="H54" s="7"/>
    </row>
    <row r="55" spans="2:12" ht="15" customHeight="1" x14ac:dyDescent="0.25">
      <c r="C55" s="7" t="s">
        <v>35</v>
      </c>
      <c r="D55" s="8">
        <v>105093</v>
      </c>
      <c r="E55" s="7"/>
      <c r="F55" s="7" t="s">
        <v>36</v>
      </c>
      <c r="G55" s="9">
        <v>1.6844864127545347E-2</v>
      </c>
      <c r="H55" s="7"/>
    </row>
    <row r="56" spans="2:12" x14ac:dyDescent="0.25">
      <c r="C56" s="7" t="s">
        <v>34</v>
      </c>
      <c r="D56" s="8">
        <v>91819</v>
      </c>
      <c r="E56" s="7"/>
      <c r="F56" s="7" t="s">
        <v>37</v>
      </c>
      <c r="G56" s="9">
        <v>1.1283156491806823E-2</v>
      </c>
      <c r="H56" s="7"/>
    </row>
    <row r="57" spans="2:12" ht="15" customHeight="1" x14ac:dyDescent="0.25">
      <c r="C57" s="7" t="s">
        <v>46</v>
      </c>
      <c r="D57" s="8">
        <v>474263</v>
      </c>
      <c r="E57" s="7"/>
      <c r="F57" s="7" t="s">
        <v>46</v>
      </c>
      <c r="G57" s="9">
        <v>2.8791566812827053E-2</v>
      </c>
      <c r="H57" s="7"/>
    </row>
    <row r="58" spans="2:12" ht="15" customHeight="1" x14ac:dyDescent="0.25">
      <c r="C58" s="7"/>
      <c r="D58" s="7"/>
      <c r="E58" s="7"/>
      <c r="F58" s="7"/>
      <c r="G58" s="7"/>
      <c r="H58" s="7"/>
    </row>
  </sheetData>
  <mergeCells count="1">
    <mergeCell ref="B1:L1"/>
  </mergeCells>
  <pageMargins left="0.7" right="0.7" top="0.75" bottom="0.75" header="0.3" footer="0.3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Excel Copilot - Examples</vt:lpstr>
      <vt:lpstr>Source data</vt:lpstr>
      <vt:lpstr>Copilot formulas</vt:lpstr>
      <vt:lpstr>Copilot visual</vt:lpstr>
      <vt:lpstr>Copilot insights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Svetlana Cheusheva</dc:creator>
  <cp:lastModifiedBy>Svetlana Cheusheva</cp:lastModifiedBy>
  <dcterms:created xsi:type="dcterms:W3CDTF">2024-02-06T11:22:53Z</dcterms:created>
  <dcterms:modified xsi:type="dcterms:W3CDTF">2024-02-12T15:46:02Z</dcterms:modified>
</cp:coreProperties>
</file>