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tem.Ushakov\Documents\examples\"/>
    </mc:Choice>
  </mc:AlternateContent>
  <xr:revisionPtr revIDLastSave="0" documentId="13_ncr:1_{B4ED25E4-01E0-4286-8A9E-5D9687AB9455}" xr6:coauthVersionLast="45" xr6:coauthVersionMax="45" xr10:uidLastSave="{00000000-0000-0000-0000-000000000000}"/>
  <bookViews>
    <workbookView xWindow="-98" yWindow="-98" windowWidth="28996" windowHeight="15796" xr2:uid="{0AC1AC6B-51A7-4451-939F-C5D359231B8F}"/>
  </bookViews>
  <sheets>
    <sheet name="Forecast in Excel - Examples" sheetId="14" r:id="rId1"/>
    <sheet name="Exponential smoothing" sheetId="12" r:id="rId2"/>
    <sheet name="Linear forecast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3" l="1"/>
  <c r="C16" i="13"/>
  <c r="C17" i="13"/>
  <c r="C18" i="13"/>
  <c r="C19" i="13"/>
  <c r="C20" i="13"/>
  <c r="C21" i="13"/>
  <c r="C22" i="13"/>
  <c r="C23" i="13"/>
  <c r="C24" i="13"/>
  <c r="C25" i="13"/>
  <c r="C14" i="13"/>
  <c r="J8" i="12"/>
  <c r="J4" i="12"/>
  <c r="J7" i="12"/>
  <c r="J3" i="12"/>
  <c r="J5" i="12"/>
  <c r="J2" i="12"/>
  <c r="J6" i="12"/>
  <c r="C32" i="12"/>
  <c r="C40" i="12"/>
  <c r="C39" i="12"/>
  <c r="C36" i="12"/>
  <c r="C38" i="12"/>
  <c r="C34" i="12"/>
  <c r="C37" i="12"/>
  <c r="C35" i="12"/>
  <c r="C31" i="12"/>
  <c r="C33" i="12"/>
  <c r="E33" i="12" l="1"/>
  <c r="D34" i="12"/>
  <c r="E40" i="12"/>
  <c r="E34" i="12"/>
  <c r="D40" i="12"/>
  <c r="D32" i="12"/>
  <c r="D31" i="12"/>
  <c r="E39" i="12"/>
  <c r="D33" i="12"/>
  <c r="D38" i="12"/>
  <c r="E31" i="12"/>
  <c r="E38" i="12"/>
  <c r="E32" i="12"/>
  <c r="D37" i="12"/>
  <c r="D35" i="12"/>
  <c r="D36" i="12"/>
  <c r="E36" i="12"/>
  <c r="E37" i="12"/>
  <c r="D39" i="12"/>
  <c r="E35" i="12"/>
</calcChain>
</file>

<file path=xl/sharedStrings.xml><?xml version="1.0" encoding="utf-8"?>
<sst xmlns="http://schemas.openxmlformats.org/spreadsheetml/2006/main" count="30" uniqueCount="27">
  <si>
    <t>Month</t>
  </si>
  <si>
    <t>Sales</t>
  </si>
  <si>
    <t>Forecast(Sales)</t>
  </si>
  <si>
    <t>Lower Confidence Bound(Sales)</t>
  </si>
  <si>
    <t>Upper Confidence Bound(Sales)</t>
  </si>
  <si>
    <t>Statistic</t>
  </si>
  <si>
    <t>Value</t>
  </si>
  <si>
    <t>Alpha</t>
  </si>
  <si>
    <t>Beta</t>
  </si>
  <si>
    <t>Gamma</t>
  </si>
  <si>
    <t>MASE</t>
  </si>
  <si>
    <t>SMAPE</t>
  </si>
  <si>
    <t>MAE</t>
  </si>
  <si>
    <t>RMSE</t>
  </si>
  <si>
    <t>Forecast sales</t>
  </si>
  <si>
    <t>Author</t>
  </si>
  <si>
    <t>Last update</t>
  </si>
  <si>
    <t>Tutorial URL</t>
  </si>
  <si>
    <t>Sample Workbook to Forecast in Excel</t>
  </si>
  <si>
    <t xml:space="preserve">The workbook shows how to do time series forecasting in Excel with exponential smoothing and linear regression. </t>
  </si>
  <si>
    <t>Exponential smoothing forecasting model</t>
  </si>
  <si>
    <t>Linear regression forecast</t>
  </si>
  <si>
    <t>Ablebits.com</t>
  </si>
  <si>
    <t>How to forecast in Excel: linear and non-linear forecasting methods</t>
  </si>
  <si>
    <t>Examples:</t>
  </si>
  <si>
    <t xml:space="preserve">•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</si>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</sst>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mmm\,\ yyyy"/>
    <numFmt numFmtId="166" formatCode="[$-409]d\-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indexed="12"/>
      <name val="Arial"/>
      <family val="2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164" fontId="0" fillId="0" borderId="0" xfId="0" applyNumberFormat="1"/>
    <xf numFmtId="165" fontId="2" fillId="0" borderId="0" xfId="0" applyNumberFormat="1" applyFont="1" applyAlignment="1">
      <alignment vertical="center"/>
    </xf>
    <xf numFmtId="4" fontId="0" fillId="0" borderId="0" xfId="0" applyNumberFormat="1"/>
    <xf numFmtId="165" fontId="0" fillId="0" borderId="0" xfId="0" applyNumberFormat="1"/>
    <xf numFmtId="0" fontId="2" fillId="3" borderId="0" xfId="2" applyFill="1"/>
    <xf numFmtId="0" fontId="4" fillId="3" borderId="0" xfId="2" applyFont="1" applyFill="1" applyAlignment="1">
      <alignment horizontal="left"/>
    </xf>
    <xf numFmtId="0" fontId="2" fillId="3" borderId="0" xfId="2" applyFill="1" applyAlignment="1">
      <alignment vertical="top" wrapText="1"/>
    </xf>
    <xf numFmtId="0" fontId="2" fillId="3" borderId="0" xfId="2" applyFill="1" applyAlignment="1">
      <alignment horizontal="left"/>
    </xf>
    <xf numFmtId="0" fontId="6" fillId="3" borderId="0" xfId="3" applyFont="1" applyFill="1"/>
    <xf numFmtId="166" fontId="2" fillId="3" borderId="0" xfId="2" applyNumberFormat="1" applyFill="1" applyAlignment="1">
      <alignment horizontal="left"/>
    </xf>
    <xf numFmtId="0" fontId="6" fillId="3" borderId="0" xfId="3" applyFont="1" applyFill="1"/>
    <xf numFmtId="0" fontId="1" fillId="3" borderId="0" xfId="2" applyFont="1" applyFill="1" applyAlignment="1">
      <alignment vertical="top"/>
    </xf>
    <xf numFmtId="0" fontId="2" fillId="3" borderId="0" xfId="2" applyFill="1" applyAlignment="1">
      <alignment vertical="top"/>
    </xf>
    <xf numFmtId="0" fontId="2" fillId="3" borderId="0" xfId="2" applyFill="1" applyAlignment="1">
      <alignment horizontal="right"/>
    </xf>
    <xf numFmtId="0" fontId="2" fillId="0" borderId="0" xfId="2"/>
    <xf numFmtId="0" fontId="6" fillId="3" borderId="0" xfId="3" applyFont="1" applyFill="1" applyAlignment="1">
      <alignment horizontal="left"/>
    </xf>
  </cellXfs>
  <cellStyles count="4">
    <cellStyle name="Hyperlink 2" xfId="1" xr:uid="{990EADB2-E461-48C9-AAEF-4D77AED34204}"/>
    <cellStyle name="Hyperlink 3" xfId="3" xr:uid="{5648D4CB-3AFB-4E28-AAA2-5DFA6EB14587}"/>
    <cellStyle name="Normal" xfId="0" builtinId="0"/>
    <cellStyle name="Normal 3" xfId="2" xr:uid="{C0D5AF5D-7096-4790-9D08-E78A5D042EC6}"/>
  </cellStyles>
  <dxfs count="5">
    <dxf>
      <numFmt numFmtId="4" formatCode="#,##0.0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5" formatCode="mmm\,\ 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'Exponential smoothing'!$B$1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'Exponential smoothing'!$B$2:$B$40</c:f>
              <c:numCache>
                <c:formatCode>"$"#,##0</c:formatCode>
                <c:ptCount val="39"/>
                <c:pt idx="0">
                  <c:v>3200</c:v>
                </c:pt>
                <c:pt idx="1">
                  <c:v>2700</c:v>
                </c:pt>
                <c:pt idx="2">
                  <c:v>2900</c:v>
                </c:pt>
                <c:pt idx="3">
                  <c:v>3400</c:v>
                </c:pt>
                <c:pt idx="4">
                  <c:v>3700</c:v>
                </c:pt>
                <c:pt idx="5">
                  <c:v>3900</c:v>
                </c:pt>
                <c:pt idx="6">
                  <c:v>4100</c:v>
                </c:pt>
                <c:pt idx="7">
                  <c:v>4150</c:v>
                </c:pt>
                <c:pt idx="8">
                  <c:v>3800</c:v>
                </c:pt>
                <c:pt idx="9">
                  <c:v>3750</c:v>
                </c:pt>
                <c:pt idx="10">
                  <c:v>3700</c:v>
                </c:pt>
                <c:pt idx="11">
                  <c:v>3800</c:v>
                </c:pt>
                <c:pt idx="12">
                  <c:v>3100</c:v>
                </c:pt>
                <c:pt idx="13">
                  <c:v>3700</c:v>
                </c:pt>
                <c:pt idx="14">
                  <c:v>3500</c:v>
                </c:pt>
                <c:pt idx="15">
                  <c:v>3400</c:v>
                </c:pt>
                <c:pt idx="16">
                  <c:v>3350</c:v>
                </c:pt>
                <c:pt idx="17">
                  <c:v>4400</c:v>
                </c:pt>
                <c:pt idx="18">
                  <c:v>4500</c:v>
                </c:pt>
                <c:pt idx="19">
                  <c:v>4000</c:v>
                </c:pt>
                <c:pt idx="20">
                  <c:v>4200</c:v>
                </c:pt>
                <c:pt idx="21">
                  <c:v>3800</c:v>
                </c:pt>
                <c:pt idx="22">
                  <c:v>3500</c:v>
                </c:pt>
                <c:pt idx="23">
                  <c:v>3400</c:v>
                </c:pt>
                <c:pt idx="24">
                  <c:v>3200</c:v>
                </c:pt>
                <c:pt idx="25">
                  <c:v>3700</c:v>
                </c:pt>
                <c:pt idx="26">
                  <c:v>3600</c:v>
                </c:pt>
                <c:pt idx="27">
                  <c:v>4000</c:v>
                </c:pt>
                <c:pt idx="28">
                  <c:v>4400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8-4DC4-A0C4-6C6842624BF2}"/>
            </c:ext>
          </c:extLst>
        </c:ser>
        <c:ser>
          <c:idx val="1"/>
          <c:order val="1"/>
          <c:tx>
            <c:strRef>
              <c:f>'Exponential smoothing'!$C$1</c:f>
              <c:strCache>
                <c:ptCount val="1"/>
                <c:pt idx="0">
                  <c:v>Forecast(Sales)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'Exponential smoothing'!$A$2:$A$40</c:f>
              <c:numCache>
                <c:formatCode>mmm\,\ yyyy</c:formatCode>
                <c:ptCount val="39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</c:numCache>
            </c:numRef>
          </c:cat>
          <c:val>
            <c:numRef>
              <c:f>'Exponential smoothing'!$C$2:$C$40</c:f>
              <c:numCache>
                <c:formatCode>General</c:formatCode>
                <c:ptCount val="39"/>
                <c:pt idx="28" formatCode="&quot;$&quot;#,##0">
                  <c:v>4400</c:v>
                </c:pt>
                <c:pt idx="29" formatCode="&quot;$&quot;#,##0">
                  <c:v>4529.2749107704522</c:v>
                </c:pt>
                <c:pt idx="30" formatCode="&quot;$&quot;#,##0">
                  <c:v>4105.0162127541289</c:v>
                </c:pt>
                <c:pt idx="31" formatCode="&quot;$&quot;#,##0">
                  <c:v>4180.7560475987348</c:v>
                </c:pt>
                <c:pt idx="32" formatCode="&quot;$&quot;#,##0">
                  <c:v>3989.2800780450939</c:v>
                </c:pt>
                <c:pt idx="33" formatCode="&quot;$&quot;#,##0">
                  <c:v>4093.2599321461212</c:v>
                </c:pt>
                <c:pt idx="34" formatCode="&quot;$&quot;#,##0">
                  <c:v>3395.3273821438752</c:v>
                </c:pt>
                <c:pt idx="35" formatCode="&quot;$&quot;#,##0">
                  <c:v>3994.8847611148781</c:v>
                </c:pt>
                <c:pt idx="36" formatCode="&quot;$&quot;#,##0">
                  <c:v>3797.7870093400256</c:v>
                </c:pt>
                <c:pt idx="37" formatCode="&quot;$&quot;#,##0">
                  <c:v>3925.1462459695199</c:v>
                </c:pt>
                <c:pt idx="38" formatCode="&quot;$&quot;#,##0">
                  <c:v>4012.443800278043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8-4DC4-A0C4-6C6842624BF2}"/>
            </c:ext>
          </c:extLst>
        </c:ser>
        <c:ser>
          <c:idx val="2"/>
          <c:order val="2"/>
          <c:tx>
            <c:strRef>
              <c:f>'Exponential smoothing'!$D$1</c:f>
              <c:strCache>
                <c:ptCount val="1"/>
                <c:pt idx="0">
                  <c:v>Lower Confidence Bound(Sales)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'Exponential smoothing'!$A$2:$A$40</c:f>
              <c:numCache>
                <c:formatCode>mmm\,\ yyyy</c:formatCode>
                <c:ptCount val="39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</c:numCache>
            </c:numRef>
          </c:cat>
          <c:val>
            <c:numRef>
              <c:f>'Exponential smoothing'!$D$2:$D$40</c:f>
              <c:numCache>
                <c:formatCode>General</c:formatCode>
                <c:ptCount val="39"/>
                <c:pt idx="28" formatCode="&quot;$&quot;#,##0">
                  <c:v>4400</c:v>
                </c:pt>
                <c:pt idx="29" formatCode="&quot;$&quot;#,##0">
                  <c:v>3999.2041662040306</c:v>
                </c:pt>
                <c:pt idx="30" formatCode="&quot;$&quot;#,##0">
                  <c:v>3511.904236231172</c:v>
                </c:pt>
                <c:pt idx="31" formatCode="&quot;$&quot;#,##0">
                  <c:v>3530.4707109856813</c:v>
                </c:pt>
                <c:pt idx="32" formatCode="&quot;$&quot;#,##0">
                  <c:v>3286.2557803482496</c:v>
                </c:pt>
                <c:pt idx="33" formatCode="&quot;$&quot;#,##0">
                  <c:v>3340.9974705946202</c:v>
                </c:pt>
                <c:pt idx="34" formatCode="&quot;$&quot;#,##0">
                  <c:v>2596.6794467642812</c:v>
                </c:pt>
                <c:pt idx="35" formatCode="&quot;$&quot;#,##0">
                  <c:v>3152.2324805258904</c:v>
                </c:pt>
                <c:pt idx="36" formatCode="&quot;$&quot;#,##0">
                  <c:v>2913.15578849333</c:v>
                </c:pt>
                <c:pt idx="37" formatCode="&quot;$&quot;#,##0">
                  <c:v>3000.2853486553581</c:v>
                </c:pt>
                <c:pt idx="38" formatCode="&quot;$&quot;#,##0">
                  <c:v>3048.8830728799544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48-4DC4-A0C4-6C6842624BF2}"/>
            </c:ext>
          </c:extLst>
        </c:ser>
        <c:ser>
          <c:idx val="3"/>
          <c:order val="3"/>
          <c:tx>
            <c:strRef>
              <c:f>'Exponential smoothing'!$E$1</c:f>
              <c:strCache>
                <c:ptCount val="1"/>
                <c:pt idx="0">
                  <c:v>Upper Confidence Bound(Sales)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'Exponential smoothing'!$A$2:$A$40</c:f>
              <c:numCache>
                <c:formatCode>mmm\,\ yyyy</c:formatCode>
                <c:ptCount val="39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</c:numCache>
            </c:numRef>
          </c:cat>
          <c:val>
            <c:numRef>
              <c:f>'Exponential smoothing'!$E$2:$E$40</c:f>
              <c:numCache>
                <c:formatCode>General</c:formatCode>
                <c:ptCount val="39"/>
                <c:pt idx="28" formatCode="&quot;$&quot;#,##0">
                  <c:v>4400</c:v>
                </c:pt>
                <c:pt idx="29" formatCode="&quot;$&quot;#,##0">
                  <c:v>5059.3456553368742</c:v>
                </c:pt>
                <c:pt idx="30" formatCode="&quot;$&quot;#,##0">
                  <c:v>4698.1281892770858</c:v>
                </c:pt>
                <c:pt idx="31" formatCode="&quot;$&quot;#,##0">
                  <c:v>4831.0413842117887</c:v>
                </c:pt>
                <c:pt idx="32" formatCode="&quot;$&quot;#,##0">
                  <c:v>4692.3043757419382</c:v>
                </c:pt>
                <c:pt idx="33" formatCode="&quot;$&quot;#,##0">
                  <c:v>4845.5223936976217</c:v>
                </c:pt>
                <c:pt idx="34" formatCode="&quot;$&quot;#,##0">
                  <c:v>4193.9753175234691</c:v>
                </c:pt>
                <c:pt idx="35" formatCode="&quot;$&quot;#,##0">
                  <c:v>4837.5370417038657</c:v>
                </c:pt>
                <c:pt idx="36" formatCode="&quot;$&quot;#,##0">
                  <c:v>4682.4182301867213</c:v>
                </c:pt>
                <c:pt idx="37" formatCode="&quot;$&quot;#,##0">
                  <c:v>4850.0071432836812</c:v>
                </c:pt>
                <c:pt idx="38" formatCode="&quot;$&quot;#,##0">
                  <c:v>4976.0045276761311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48-4DC4-A0C4-6C6842624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050536"/>
        <c:axId val="503055784"/>
      </c:lineChart>
      <c:catAx>
        <c:axId val="50305053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055784"/>
        <c:crosses val="autoZero"/>
        <c:auto val="1"/>
        <c:lblAlgn val="ctr"/>
        <c:lblOffset val="100"/>
        <c:noMultiLvlLbl val="0"/>
      </c:catAx>
      <c:valAx>
        <c:axId val="50305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050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Linear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35516964489026"/>
          <c:y val="0.19057165062464174"/>
          <c:w val="0.84507100995937157"/>
          <c:h val="0.51625719079335708"/>
        </c:manualLayout>
      </c:layout>
      <c:lineChart>
        <c:grouping val="standard"/>
        <c:varyColors val="0"/>
        <c:ser>
          <c:idx val="0"/>
          <c:order val="0"/>
          <c:tx>
            <c:strRef>
              <c:f>'Linear forecast'!$B$1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'Linear forecast'!$A$2:$A$25</c:f>
              <c:numCache>
                <c:formatCode>mmm\,\ yyyy</c:formatCode>
                <c:ptCount val="2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</c:numCache>
            </c:numRef>
          </c:cat>
          <c:val>
            <c:numRef>
              <c:f>'Linear forecast'!$B$2:$B$25</c:f>
              <c:numCache>
                <c:formatCode>"$"#,##0</c:formatCode>
                <c:ptCount val="24"/>
                <c:pt idx="0">
                  <c:v>3100</c:v>
                </c:pt>
                <c:pt idx="1">
                  <c:v>3700</c:v>
                </c:pt>
                <c:pt idx="2">
                  <c:v>3500</c:v>
                </c:pt>
                <c:pt idx="3">
                  <c:v>3400</c:v>
                </c:pt>
                <c:pt idx="4">
                  <c:v>3350</c:v>
                </c:pt>
                <c:pt idx="5">
                  <c:v>4400</c:v>
                </c:pt>
                <c:pt idx="6">
                  <c:v>4500</c:v>
                </c:pt>
                <c:pt idx="7">
                  <c:v>4000</c:v>
                </c:pt>
                <c:pt idx="8">
                  <c:v>4200</c:v>
                </c:pt>
                <c:pt idx="9">
                  <c:v>3800</c:v>
                </c:pt>
                <c:pt idx="10">
                  <c:v>3500</c:v>
                </c:pt>
                <c:pt idx="11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B-47D0-9EAA-1406F76F0FDB}"/>
            </c:ext>
          </c:extLst>
        </c:ser>
        <c:ser>
          <c:idx val="1"/>
          <c:order val="1"/>
          <c:tx>
            <c:strRef>
              <c:f>'Linear forecast'!$C$1</c:f>
              <c:strCache>
                <c:ptCount val="1"/>
                <c:pt idx="0">
                  <c:v>Forecast 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'Linear forecast'!$A$2:$A$25</c:f>
              <c:numCache>
                <c:formatCode>mmm\,\ yyyy</c:formatCode>
                <c:ptCount val="2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</c:numCache>
            </c:numRef>
          </c:cat>
          <c:val>
            <c:numRef>
              <c:f>'Linear forecast'!$C$2:$C$25</c:f>
              <c:numCache>
                <c:formatCode>General</c:formatCode>
                <c:ptCount val="24"/>
                <c:pt idx="11" formatCode="&quot;$&quot;#,##0">
                  <c:v>3400</c:v>
                </c:pt>
                <c:pt idx="12" formatCode="&quot;$&quot;#,##0">
                  <c:v>3956.7663661575934</c:v>
                </c:pt>
                <c:pt idx="13" formatCode="&quot;$&quot;#,##0">
                  <c:v>3991.0094762376175</c:v>
                </c:pt>
                <c:pt idx="14" formatCode="&quot;$&quot;#,##0">
                  <c:v>4021.9387369550604</c:v>
                </c:pt>
                <c:pt idx="15" formatCode="&quot;$&quot;#,##0">
                  <c:v>4056.1818470350918</c:v>
                </c:pt>
                <c:pt idx="16" formatCode="&quot;$&quot;#,##0">
                  <c:v>4089.3203406609246</c:v>
                </c:pt>
                <c:pt idx="17" formatCode="&quot;$&quot;#,##0">
                  <c:v>4123.5634507409486</c:v>
                </c:pt>
                <c:pt idx="18" formatCode="&quot;$&quot;#,##0">
                  <c:v>4156.7019443667814</c:v>
                </c:pt>
                <c:pt idx="19" formatCode="&quot;$&quot;#,##0">
                  <c:v>4190.9450544468054</c:v>
                </c:pt>
                <c:pt idx="20" formatCode="&quot;$&quot;#,##0">
                  <c:v>4225.1881645268368</c:v>
                </c:pt>
                <c:pt idx="21" formatCode="&quot;$&quot;#,##0">
                  <c:v>4258.3266581526623</c:v>
                </c:pt>
                <c:pt idx="22" formatCode="&quot;$&quot;#,##0">
                  <c:v>4292.5697682326936</c:v>
                </c:pt>
                <c:pt idx="23" formatCode="&quot;$&quot;#,##0">
                  <c:v>4325.7082618585264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B-47D0-9EAA-1406F76F0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832584"/>
        <c:axId val="513836520"/>
      </c:lineChart>
      <c:dateAx>
        <c:axId val="513832584"/>
        <c:scaling>
          <c:orientation val="minMax"/>
        </c:scaling>
        <c:delete val="0"/>
        <c:axPos val="b"/>
        <c:numFmt formatCode="mmm\,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836520"/>
        <c:crosses val="autoZero"/>
        <c:auto val="1"/>
        <c:lblOffset val="100"/>
        <c:baseTimeUnit val="months"/>
      </c:dateAx>
      <c:valAx>
        <c:axId val="51383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832584"/>
        <c:crosses val="autoZero"/>
        <c:crossBetween val="between"/>
        <c:majorUnit val="1000"/>
        <c:min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163819</xdr:colOff>
      <xdr:row>1</xdr:row>
      <xdr:rowOff>182880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FC0CB2-A2E7-40D5-B1FA-E1F6F3319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287769" cy="18288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13</xdr:row>
      <xdr:rowOff>161925</xdr:rowOff>
    </xdr:from>
    <xdr:to>
      <xdr:col>3</xdr:col>
      <xdr:colOff>250497</xdr:colOff>
      <xdr:row>19</xdr:row>
      <xdr:rowOff>74273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1DBA985-DB1C-4528-B349-1F0C48CC0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4869180"/>
          <a:ext cx="6103609" cy="998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10</xdr:row>
      <xdr:rowOff>4762</xdr:rowOff>
    </xdr:from>
    <xdr:to>
      <xdr:col>16</xdr:col>
      <xdr:colOff>295274</xdr:colOff>
      <xdr:row>28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FABF93-F870-482E-8E73-4FDF2ABDE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109537</xdr:rowOff>
    </xdr:from>
    <xdr:to>
      <xdr:col>11</xdr:col>
      <xdr:colOff>600075</xdr:colOff>
      <xdr:row>14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290E-0303-4B1F-A236-D6CFAEA9E2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DD2B8D-8E50-4454-82D8-95DFCC9AA95D}" name="Table4" displayName="Table4" ref="A1:E40" totalsRowShown="0">
  <autoFilter ref="A1:E40" xr:uid="{0012D9D4-619F-45EF-A2A3-BD5B90A03339}"/>
  <tableColumns count="5">
    <tableColumn id="1" xr3:uid="{88224DEF-3E13-47BD-A8DB-6B742BAA3E5B}" name="Month" dataDxfId="4"/>
    <tableColumn id="2" xr3:uid="{DCB89E7A-30B7-478E-BE3A-0D8751B10F18}" name="Sales"/>
    <tableColumn id="3" xr3:uid="{85B08CB8-881B-464A-9EF9-746D37306E32}" name="Forecast(Sales)" dataDxfId="3">
      <calculatedColumnFormula>_xlfn.FORECAST.ETS(A2,$B$2:$B$30,$A$2:$A$30,1,1)</calculatedColumnFormula>
    </tableColumn>
    <tableColumn id="4" xr3:uid="{62B71218-4256-4463-97BD-95B03FAC903A}" name="Lower Confidence Bound(Sales)" dataDxfId="2">
      <calculatedColumnFormula>C2-_xlfn.FORECAST.ETS.CONFINT(A2,$B$2:$B$30,$A$2:$A$30,0.95,1,1)</calculatedColumnFormula>
    </tableColumn>
    <tableColumn id="5" xr3:uid="{26395293-B633-49DA-948A-4B7A573DFB96}" name="Upper Confidence Bound(Sales)" dataDxfId="1">
      <calculatedColumnFormula>C2+_xlfn.FORECAST.ETS.CONFINT(A2,$B$2:$B$30,$A$2:$A$30,0.95,1,1)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0A25DD2-A5F5-4B0C-8065-6B34D69D871E}" name="Table57" displayName="Table57" ref="I1:J8" totalsRowShown="0">
  <autoFilter ref="I1:J8" xr:uid="{E755B4B0-CFD6-4912-93D6-156B455FE1CF}"/>
  <tableColumns count="2">
    <tableColumn id="1" xr3:uid="{EECAF38F-CB5D-4A7C-9BB7-FF093D78A6FD}" name="Statistic"/>
    <tableColumn id="2" xr3:uid="{BF99708D-C932-4045-A0C3-E2532F0EDB59}" name="Valu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9/03/20/forecast-excel-linear-exponential-smoothing-forecasting-models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F60D-4062-4D8B-AB9E-746DC52AA22F}">
  <dimension ref="A2:G16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7" customWidth="1"/>
    <col min="2" max="2" width="15.73046875" style="7" customWidth="1"/>
    <col min="3" max="3" width="66.6640625" style="7" customWidth="1"/>
    <col min="4" max="16384" width="9.1328125" style="7"/>
  </cols>
  <sheetData>
    <row r="2" spans="1:7" ht="21.4" customHeight="1" x14ac:dyDescent="0.45"/>
    <row r="3" spans="1:7" ht="15" customHeight="1" x14ac:dyDescent="0.45"/>
    <row r="4" spans="1:7" ht="33" customHeight="1" x14ac:dyDescent="1">
      <c r="B4" s="8" t="s">
        <v>18</v>
      </c>
      <c r="C4" s="8"/>
    </row>
    <row r="6" spans="1:7" ht="45.75" customHeight="1" x14ac:dyDescent="0.45">
      <c r="B6" s="9" t="s">
        <v>19</v>
      </c>
      <c r="C6" s="9"/>
    </row>
    <row r="7" spans="1:7" x14ac:dyDescent="0.45">
      <c r="B7" s="10" t="s">
        <v>15</v>
      </c>
      <c r="C7" s="11" t="s">
        <v>22</v>
      </c>
    </row>
    <row r="8" spans="1:7" x14ac:dyDescent="0.45">
      <c r="B8" s="10" t="s">
        <v>16</v>
      </c>
      <c r="C8" s="12">
        <v>43525</v>
      </c>
    </row>
    <row r="9" spans="1:7" x14ac:dyDescent="0.45">
      <c r="B9" s="10" t="s">
        <v>17</v>
      </c>
      <c r="C9" s="13" t="s">
        <v>23</v>
      </c>
      <c r="D9" s="13"/>
    </row>
    <row r="10" spans="1:7" x14ac:dyDescent="0.45">
      <c r="B10" s="10"/>
      <c r="C10" s="11"/>
    </row>
    <row r="11" spans="1:7" x14ac:dyDescent="0.45">
      <c r="B11" s="14" t="s">
        <v>24</v>
      </c>
      <c r="C11" s="15"/>
    </row>
    <row r="12" spans="1:7" x14ac:dyDescent="0.45">
      <c r="A12" s="16" t="s">
        <v>25</v>
      </c>
      <c r="B12" s="18" t="s">
        <v>20</v>
      </c>
      <c r="C12" s="18"/>
    </row>
    <row r="13" spans="1:7" x14ac:dyDescent="0.45">
      <c r="A13" s="16" t="s">
        <v>25</v>
      </c>
      <c r="B13" s="18" t="s">
        <v>21</v>
      </c>
      <c r="C13" s="18"/>
    </row>
    <row r="14" spans="1:7" s="17" customFormat="1" x14ac:dyDescent="0.45"/>
    <row r="16" spans="1:7" x14ac:dyDescent="0.45">
      <c r="G16" s="7" t="s">
        <v>26</v>
      </c>
    </row>
  </sheetData>
  <mergeCells count="5">
    <mergeCell ref="B12:C12"/>
    <mergeCell ref="B13:C13"/>
    <mergeCell ref="B4:C4"/>
    <mergeCell ref="B6:C6"/>
    <mergeCell ref="C9:D9"/>
  </mergeCells>
  <hyperlinks>
    <hyperlink ref="C7" r:id="rId1" display="https://www.Ablebits.com" xr:uid="{33149A3D-1584-48DC-BC41-7259655832C9}"/>
    <hyperlink ref="C9" r:id="rId2" display="Excel SMALL function with examples" xr:uid="{237B6287-C698-4F32-8C63-56C86FEC4DB3}"/>
    <hyperlink ref="B12" location="'Vertical XMATCH'!A1" display="Vertical XMATCH" xr:uid="{395DEDBE-F4FA-40CF-8128-C1062ECEF526}"/>
    <hyperlink ref="B13" location="'Horizontal XMATCH'!A1" display="Horizontal XMATCH" xr:uid="{C505278F-D292-42C8-BBE4-06F8F010B836}"/>
    <hyperlink ref="C9:D9" r:id="rId3" display="How to forecast in Excel: linear and non-linear forecasting methods" xr:uid="{83A4509A-1BBC-461D-AEC5-B6AD648BB8DC}"/>
    <hyperlink ref="B12:C12" location="'Exponential smoothing'!A1" display="Exponential smoothing forecasting model" xr:uid="{ACA75895-C8FF-41C6-99CB-82B99C943B3D}"/>
    <hyperlink ref="B13:C13" location="'Linear forecast'!A1" display="Linear regression forecast" xr:uid="{A3CCD2AB-CDAD-43AA-9337-160272E2F14B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BB535-A3BE-4262-A297-453702BD4992}">
  <dimension ref="A1:J40"/>
  <sheetViews>
    <sheetView workbookViewId="0"/>
  </sheetViews>
  <sheetFormatPr defaultRowHeight="14.25" x14ac:dyDescent="0.45"/>
  <cols>
    <col min="1" max="1" width="9.73046875" bestFit="1" customWidth="1"/>
    <col min="2" max="2" width="9.265625" bestFit="1" customWidth="1"/>
    <col min="3" max="3" width="16.86328125" bestFit="1" customWidth="1"/>
    <col min="4" max="4" width="32.1328125" bestFit="1" customWidth="1"/>
    <col min="5" max="5" width="32.265625" bestFit="1" customWidth="1"/>
  </cols>
  <sheetData>
    <row r="1" spans="1:10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I1" t="s">
        <v>5</v>
      </c>
      <c r="J1" t="s">
        <v>6</v>
      </c>
    </row>
    <row r="2" spans="1:10" x14ac:dyDescent="0.45">
      <c r="A2" s="6">
        <v>42736</v>
      </c>
      <c r="B2" s="3">
        <v>3200</v>
      </c>
      <c r="I2" t="s">
        <v>7</v>
      </c>
      <c r="J2" s="5">
        <f>_xlfn.FORECAST.ETS.STAT($B$2:$B$30,$A$2:$A$30,1,1,1)</f>
        <v>0.501</v>
      </c>
    </row>
    <row r="3" spans="1:10" x14ac:dyDescent="0.45">
      <c r="A3" s="6">
        <v>42767</v>
      </c>
      <c r="B3" s="3">
        <v>2700</v>
      </c>
      <c r="I3" t="s">
        <v>8</v>
      </c>
      <c r="J3" s="5">
        <f>_xlfn.FORECAST.ETS.STAT($B$2:$B$30,$A$2:$A$30,2,1,1)</f>
        <v>1E-3</v>
      </c>
    </row>
    <row r="4" spans="1:10" x14ac:dyDescent="0.45">
      <c r="A4" s="6">
        <v>42795</v>
      </c>
      <c r="B4" s="3">
        <v>2900</v>
      </c>
      <c r="I4" t="s">
        <v>9</v>
      </c>
      <c r="J4" s="5">
        <f>_xlfn.FORECAST.ETS.STAT($B$2:$B$30,$A$2:$A$30,3,1,1)</f>
        <v>1E-3</v>
      </c>
    </row>
    <row r="5" spans="1:10" x14ac:dyDescent="0.45">
      <c r="A5" s="6">
        <v>42826</v>
      </c>
      <c r="B5" s="3">
        <v>3400</v>
      </c>
      <c r="I5" t="s">
        <v>10</v>
      </c>
      <c r="J5" s="5">
        <f>_xlfn.FORECAST.ETS.STAT($B$2:$B$30,$A$2:$A$30,4,1,1)</f>
        <v>0.79890074668343503</v>
      </c>
    </row>
    <row r="6" spans="1:10" x14ac:dyDescent="0.45">
      <c r="A6" s="6">
        <v>42856</v>
      </c>
      <c r="B6" s="3">
        <v>3700</v>
      </c>
      <c r="I6" t="s">
        <v>11</v>
      </c>
      <c r="J6" s="5">
        <f>_xlfn.FORECAST.ETS.STAT($B$2:$B$30,$A$2:$A$30,5,1,1)</f>
        <v>6.6894304522688741E-2</v>
      </c>
    </row>
    <row r="7" spans="1:10" x14ac:dyDescent="0.45">
      <c r="A7" s="6">
        <v>42887</v>
      </c>
      <c r="B7" s="3">
        <v>3900</v>
      </c>
      <c r="I7" t="s">
        <v>12</v>
      </c>
      <c r="J7" s="5">
        <f>_xlfn.FORECAST.ETS.STAT($B$2:$B$30,$A$2:$A$30,6,1,1)</f>
        <v>244.3696401619919</v>
      </c>
    </row>
    <row r="8" spans="1:10" x14ac:dyDescent="0.45">
      <c r="A8" s="6">
        <v>42917</v>
      </c>
      <c r="B8" s="3">
        <v>4100</v>
      </c>
      <c r="I8" t="s">
        <v>13</v>
      </c>
      <c r="J8" s="5">
        <f>_xlfn.FORECAST.ETS.STAT($B$2:$B$30,$A$2:$A$30,7,1,1)</f>
        <v>309.24239235624981</v>
      </c>
    </row>
    <row r="9" spans="1:10" x14ac:dyDescent="0.45">
      <c r="A9" s="6">
        <v>42948</v>
      </c>
      <c r="B9" s="3">
        <v>4150</v>
      </c>
    </row>
    <row r="10" spans="1:10" x14ac:dyDescent="0.45">
      <c r="A10" s="6">
        <v>42979</v>
      </c>
      <c r="B10" s="3">
        <v>3800</v>
      </c>
    </row>
    <row r="11" spans="1:10" x14ac:dyDescent="0.45">
      <c r="A11" s="6">
        <v>43009</v>
      </c>
      <c r="B11" s="3">
        <v>3750</v>
      </c>
    </row>
    <row r="12" spans="1:10" x14ac:dyDescent="0.45">
      <c r="A12" s="6">
        <v>43040</v>
      </c>
      <c r="B12" s="3">
        <v>3700</v>
      </c>
    </row>
    <row r="13" spans="1:10" x14ac:dyDescent="0.45">
      <c r="A13" s="6">
        <v>43070</v>
      </c>
      <c r="B13" s="3">
        <v>3800</v>
      </c>
    </row>
    <row r="14" spans="1:10" x14ac:dyDescent="0.45">
      <c r="A14" s="6">
        <v>43101</v>
      </c>
      <c r="B14" s="3">
        <v>3100</v>
      </c>
    </row>
    <row r="15" spans="1:10" x14ac:dyDescent="0.45">
      <c r="A15" s="6">
        <v>43132</v>
      </c>
      <c r="B15" s="3">
        <v>3700</v>
      </c>
    </row>
    <row r="16" spans="1:10" x14ac:dyDescent="0.45">
      <c r="A16" s="6">
        <v>43160</v>
      </c>
      <c r="B16" s="3">
        <v>3500</v>
      </c>
    </row>
    <row r="17" spans="1:5" x14ac:dyDescent="0.45">
      <c r="A17" s="6">
        <v>43191</v>
      </c>
      <c r="B17" s="3">
        <v>3400</v>
      </c>
    </row>
    <row r="18" spans="1:5" x14ac:dyDescent="0.45">
      <c r="A18" s="6">
        <v>43221</v>
      </c>
      <c r="B18" s="3">
        <v>3350</v>
      </c>
    </row>
    <row r="19" spans="1:5" x14ac:dyDescent="0.45">
      <c r="A19" s="6">
        <v>43252</v>
      </c>
      <c r="B19" s="3">
        <v>4400</v>
      </c>
    </row>
    <row r="20" spans="1:5" x14ac:dyDescent="0.45">
      <c r="A20" s="6">
        <v>43282</v>
      </c>
      <c r="B20" s="3">
        <v>4500</v>
      </c>
    </row>
    <row r="21" spans="1:5" x14ac:dyDescent="0.45">
      <c r="A21" s="6">
        <v>43313</v>
      </c>
      <c r="B21" s="3">
        <v>4000</v>
      </c>
    </row>
    <row r="22" spans="1:5" x14ac:dyDescent="0.45">
      <c r="A22" s="6">
        <v>43344</v>
      </c>
      <c r="B22" s="3">
        <v>4200</v>
      </c>
    </row>
    <row r="23" spans="1:5" x14ac:dyDescent="0.45">
      <c r="A23" s="6">
        <v>43374</v>
      </c>
      <c r="B23" s="3">
        <v>3800</v>
      </c>
    </row>
    <row r="24" spans="1:5" x14ac:dyDescent="0.45">
      <c r="A24" s="6">
        <v>43405</v>
      </c>
      <c r="B24" s="3">
        <v>3500</v>
      </c>
    </row>
    <row r="25" spans="1:5" x14ac:dyDescent="0.45">
      <c r="A25" s="6">
        <v>43435</v>
      </c>
      <c r="B25" s="3">
        <v>3400</v>
      </c>
    </row>
    <row r="26" spans="1:5" x14ac:dyDescent="0.45">
      <c r="A26" s="6">
        <v>43466</v>
      </c>
      <c r="B26" s="3">
        <v>3200</v>
      </c>
    </row>
    <row r="27" spans="1:5" x14ac:dyDescent="0.45">
      <c r="A27" s="6">
        <v>43497</v>
      </c>
      <c r="B27" s="3">
        <v>3700</v>
      </c>
    </row>
    <row r="28" spans="1:5" x14ac:dyDescent="0.45">
      <c r="A28" s="6">
        <v>43525</v>
      </c>
      <c r="B28" s="3">
        <v>3600</v>
      </c>
    </row>
    <row r="29" spans="1:5" x14ac:dyDescent="0.45">
      <c r="A29" s="6">
        <v>43556</v>
      </c>
      <c r="B29" s="3">
        <v>4000</v>
      </c>
    </row>
    <row r="30" spans="1:5" x14ac:dyDescent="0.45">
      <c r="A30" s="6">
        <v>43586</v>
      </c>
      <c r="B30" s="3">
        <v>4400</v>
      </c>
      <c r="C30" s="3">
        <v>4400</v>
      </c>
      <c r="D30" s="3">
        <v>4400</v>
      </c>
      <c r="E30" s="3">
        <v>4400</v>
      </c>
    </row>
    <row r="31" spans="1:5" x14ac:dyDescent="0.45">
      <c r="A31" s="6">
        <v>43617</v>
      </c>
      <c r="C31" s="3">
        <f t="shared" ref="C31:C40" si="0">_xlfn.FORECAST.ETS(A31,$B$2:$B$30,$A$2:$A$30,1,1)</f>
        <v>4529.2749107704522</v>
      </c>
      <c r="D31" s="3">
        <f t="shared" ref="D31:D40" si="1">C31-_xlfn.FORECAST.ETS.CONFINT(A31,$B$2:$B$30,$A$2:$A$30,0.95,1,1)</f>
        <v>3999.2041662040306</v>
      </c>
      <c r="E31" s="3">
        <f>C31+_xlfn.FORECAST.ETS.CONFINT(A31,$B$2:$B$30,$A$2:$A$30,0.95,1,1)</f>
        <v>5059.3456553368742</v>
      </c>
    </row>
    <row r="32" spans="1:5" x14ac:dyDescent="0.45">
      <c r="A32" s="6">
        <v>43647</v>
      </c>
      <c r="C32" s="3">
        <f t="shared" si="0"/>
        <v>4105.0162127541289</v>
      </c>
      <c r="D32" s="3">
        <f t="shared" si="1"/>
        <v>3511.904236231172</v>
      </c>
      <c r="E32" s="3">
        <f t="shared" ref="E32:E40" si="2">C32+_xlfn.FORECAST.ETS.CONFINT(A32,$B$2:$B$30,$A$2:$A$30,0.95,1,1)</f>
        <v>4698.1281892770858</v>
      </c>
    </row>
    <row r="33" spans="1:5" x14ac:dyDescent="0.45">
      <c r="A33" s="6">
        <v>43678</v>
      </c>
      <c r="C33" s="3">
        <f t="shared" si="0"/>
        <v>4180.7560475987348</v>
      </c>
      <c r="D33" s="3">
        <f t="shared" si="1"/>
        <v>3530.4707109856813</v>
      </c>
      <c r="E33" s="3">
        <f t="shared" si="2"/>
        <v>4831.0413842117887</v>
      </c>
    </row>
    <row r="34" spans="1:5" x14ac:dyDescent="0.45">
      <c r="A34" s="6">
        <v>43709</v>
      </c>
      <c r="C34" s="3">
        <f t="shared" si="0"/>
        <v>3989.2800780450939</v>
      </c>
      <c r="D34" s="3">
        <f t="shared" si="1"/>
        <v>3286.2557803482496</v>
      </c>
      <c r="E34" s="3">
        <f t="shared" si="2"/>
        <v>4692.3043757419382</v>
      </c>
    </row>
    <row r="35" spans="1:5" x14ac:dyDescent="0.45">
      <c r="A35" s="6">
        <v>43739</v>
      </c>
      <c r="C35" s="3">
        <f t="shared" si="0"/>
        <v>4093.2599321461212</v>
      </c>
      <c r="D35" s="3">
        <f t="shared" si="1"/>
        <v>3340.9974705946202</v>
      </c>
      <c r="E35" s="3">
        <f t="shared" si="2"/>
        <v>4845.5223936976217</v>
      </c>
    </row>
    <row r="36" spans="1:5" x14ac:dyDescent="0.45">
      <c r="A36" s="6">
        <v>43770</v>
      </c>
      <c r="C36" s="3">
        <f t="shared" si="0"/>
        <v>3395.3273821438752</v>
      </c>
      <c r="D36" s="3">
        <f t="shared" si="1"/>
        <v>2596.6794467642812</v>
      </c>
      <c r="E36" s="3">
        <f t="shared" si="2"/>
        <v>4193.9753175234691</v>
      </c>
    </row>
    <row r="37" spans="1:5" x14ac:dyDescent="0.45">
      <c r="A37" s="6">
        <v>43800</v>
      </c>
      <c r="C37" s="3">
        <f t="shared" si="0"/>
        <v>3994.8847611148781</v>
      </c>
      <c r="D37" s="3">
        <f t="shared" si="1"/>
        <v>3152.2324805258904</v>
      </c>
      <c r="E37" s="3">
        <f t="shared" si="2"/>
        <v>4837.5370417038657</v>
      </c>
    </row>
    <row r="38" spans="1:5" x14ac:dyDescent="0.45">
      <c r="A38" s="6">
        <v>43831</v>
      </c>
      <c r="C38" s="3">
        <f t="shared" si="0"/>
        <v>3797.7870093400256</v>
      </c>
      <c r="D38" s="3">
        <f t="shared" si="1"/>
        <v>2913.15578849333</v>
      </c>
      <c r="E38" s="3">
        <f t="shared" si="2"/>
        <v>4682.4182301867213</v>
      </c>
    </row>
    <row r="39" spans="1:5" x14ac:dyDescent="0.45">
      <c r="A39" s="6">
        <v>43862</v>
      </c>
      <c r="C39" s="3">
        <f t="shared" si="0"/>
        <v>3925.1462459695199</v>
      </c>
      <c r="D39" s="3">
        <f t="shared" si="1"/>
        <v>3000.2853486553581</v>
      </c>
      <c r="E39" s="3">
        <f t="shared" si="2"/>
        <v>4850.0071432836812</v>
      </c>
    </row>
    <row r="40" spans="1:5" x14ac:dyDescent="0.45">
      <c r="A40" s="6">
        <v>43891</v>
      </c>
      <c r="C40" s="3">
        <f t="shared" si="0"/>
        <v>4012.443800278043</v>
      </c>
      <c r="D40" s="3">
        <f t="shared" si="1"/>
        <v>3048.8830728799544</v>
      </c>
      <c r="E40" s="3">
        <f t="shared" si="2"/>
        <v>4976.0045276761311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0F2E-E1B2-4898-917E-91B57BB25605}">
  <dimension ref="A1:U40"/>
  <sheetViews>
    <sheetView workbookViewId="0"/>
  </sheetViews>
  <sheetFormatPr defaultRowHeight="14.25" x14ac:dyDescent="0.45"/>
  <cols>
    <col min="1" max="2" width="11" customWidth="1"/>
    <col min="3" max="3" width="13.3984375" customWidth="1"/>
    <col min="20" max="20" width="9.73046875" bestFit="1" customWidth="1"/>
  </cols>
  <sheetData>
    <row r="1" spans="1:21" x14ac:dyDescent="0.45">
      <c r="A1" s="1" t="s">
        <v>0</v>
      </c>
      <c r="B1" s="2" t="s">
        <v>1</v>
      </c>
      <c r="C1" s="2" t="s">
        <v>14</v>
      </c>
    </row>
    <row r="2" spans="1:21" x14ac:dyDescent="0.45">
      <c r="A2" s="4">
        <v>43101</v>
      </c>
      <c r="B2" s="3">
        <v>3100</v>
      </c>
      <c r="T2" s="4"/>
      <c r="U2" s="3"/>
    </row>
    <row r="3" spans="1:21" x14ac:dyDescent="0.45">
      <c r="A3" s="4">
        <v>43132</v>
      </c>
      <c r="B3" s="3">
        <v>3700</v>
      </c>
      <c r="T3" s="4"/>
      <c r="U3" s="3"/>
    </row>
    <row r="4" spans="1:21" x14ac:dyDescent="0.45">
      <c r="A4" s="4">
        <v>43160</v>
      </c>
      <c r="B4" s="3">
        <v>3500</v>
      </c>
      <c r="T4" s="4"/>
      <c r="U4" s="3"/>
    </row>
    <row r="5" spans="1:21" x14ac:dyDescent="0.45">
      <c r="A5" s="4">
        <v>43191</v>
      </c>
      <c r="B5" s="3">
        <v>3400</v>
      </c>
    </row>
    <row r="6" spans="1:21" x14ac:dyDescent="0.45">
      <c r="A6" s="4">
        <v>43221</v>
      </c>
      <c r="B6" s="3">
        <v>3350</v>
      </c>
    </row>
    <row r="7" spans="1:21" x14ac:dyDescent="0.45">
      <c r="A7" s="4">
        <v>43252</v>
      </c>
      <c r="B7" s="3">
        <v>4400</v>
      </c>
    </row>
    <row r="8" spans="1:21" x14ac:dyDescent="0.45">
      <c r="A8" s="4">
        <v>43282</v>
      </c>
      <c r="B8" s="3">
        <v>4500</v>
      </c>
    </row>
    <row r="9" spans="1:21" x14ac:dyDescent="0.45">
      <c r="A9" s="4">
        <v>43313</v>
      </c>
      <c r="B9" s="3">
        <v>4000</v>
      </c>
    </row>
    <row r="10" spans="1:21" x14ac:dyDescent="0.45">
      <c r="A10" s="4">
        <v>43344</v>
      </c>
      <c r="B10" s="3">
        <v>4200</v>
      </c>
    </row>
    <row r="11" spans="1:21" x14ac:dyDescent="0.45">
      <c r="A11" s="4">
        <v>43374</v>
      </c>
      <c r="B11" s="3">
        <v>3800</v>
      </c>
    </row>
    <row r="12" spans="1:21" x14ac:dyDescent="0.45">
      <c r="A12" s="4">
        <v>43405</v>
      </c>
      <c r="B12" s="3">
        <v>3500</v>
      </c>
    </row>
    <row r="13" spans="1:21" x14ac:dyDescent="0.45">
      <c r="A13" s="4">
        <v>43435</v>
      </c>
      <c r="B13" s="3">
        <v>3400</v>
      </c>
      <c r="C13" s="3">
        <v>3400</v>
      </c>
    </row>
    <row r="14" spans="1:21" x14ac:dyDescent="0.45">
      <c r="A14" s="4">
        <v>43466</v>
      </c>
      <c r="B14" s="3"/>
      <c r="C14" s="3">
        <f>_xlfn.FORECAST.LINEAR(A14,$B$2:$B$13,$A$2:$A$13)</f>
        <v>3956.7663661575934</v>
      </c>
    </row>
    <row r="15" spans="1:21" x14ac:dyDescent="0.45">
      <c r="A15" s="4">
        <v>43497</v>
      </c>
      <c r="B15" s="3"/>
      <c r="C15" s="3">
        <f t="shared" ref="C15:C25" si="0">_xlfn.FORECAST.LINEAR(A15,$B$2:$B$13,$A$2:$A$13)</f>
        <v>3991.0094762376175</v>
      </c>
    </row>
    <row r="16" spans="1:21" x14ac:dyDescent="0.45">
      <c r="A16" s="4">
        <v>43525</v>
      </c>
      <c r="B16" s="3"/>
      <c r="C16" s="3">
        <f t="shared" si="0"/>
        <v>4021.9387369550604</v>
      </c>
    </row>
    <row r="17" spans="1:3" x14ac:dyDescent="0.45">
      <c r="A17" s="4">
        <v>43556</v>
      </c>
      <c r="B17" s="3"/>
      <c r="C17" s="3">
        <f t="shared" si="0"/>
        <v>4056.1818470350918</v>
      </c>
    </row>
    <row r="18" spans="1:3" x14ac:dyDescent="0.45">
      <c r="A18" s="4">
        <v>43586</v>
      </c>
      <c r="B18" s="3"/>
      <c r="C18" s="3">
        <f t="shared" si="0"/>
        <v>4089.3203406609246</v>
      </c>
    </row>
    <row r="19" spans="1:3" x14ac:dyDescent="0.45">
      <c r="A19" s="4">
        <v>43617</v>
      </c>
      <c r="B19" s="3"/>
      <c r="C19" s="3">
        <f t="shared" si="0"/>
        <v>4123.5634507409486</v>
      </c>
    </row>
    <row r="20" spans="1:3" x14ac:dyDescent="0.45">
      <c r="A20" s="4">
        <v>43647</v>
      </c>
      <c r="B20" s="3"/>
      <c r="C20" s="3">
        <f t="shared" si="0"/>
        <v>4156.7019443667814</v>
      </c>
    </row>
    <row r="21" spans="1:3" x14ac:dyDescent="0.45">
      <c r="A21" s="4">
        <v>43678</v>
      </c>
      <c r="B21" s="3"/>
      <c r="C21" s="3">
        <f t="shared" si="0"/>
        <v>4190.9450544468054</v>
      </c>
    </row>
    <row r="22" spans="1:3" x14ac:dyDescent="0.45">
      <c r="A22" s="4">
        <v>43709</v>
      </c>
      <c r="B22" s="3"/>
      <c r="C22" s="3">
        <f t="shared" si="0"/>
        <v>4225.1881645268368</v>
      </c>
    </row>
    <row r="23" spans="1:3" x14ac:dyDescent="0.45">
      <c r="A23" s="4">
        <v>43739</v>
      </c>
      <c r="B23" s="3"/>
      <c r="C23" s="3">
        <f t="shared" si="0"/>
        <v>4258.3266581526623</v>
      </c>
    </row>
    <row r="24" spans="1:3" x14ac:dyDescent="0.45">
      <c r="A24" s="4">
        <v>43770</v>
      </c>
      <c r="B24" s="3"/>
      <c r="C24" s="3">
        <f t="shared" si="0"/>
        <v>4292.5697682326936</v>
      </c>
    </row>
    <row r="25" spans="1:3" x14ac:dyDescent="0.45">
      <c r="A25" s="4">
        <v>43800</v>
      </c>
      <c r="B25" s="3"/>
      <c r="C25" s="3">
        <f t="shared" si="0"/>
        <v>4325.7082618585264</v>
      </c>
    </row>
    <row r="26" spans="1:3" x14ac:dyDescent="0.45">
      <c r="A26" s="4"/>
      <c r="B26" s="3"/>
    </row>
    <row r="27" spans="1:3" x14ac:dyDescent="0.45">
      <c r="A27" s="4"/>
      <c r="B27" s="3"/>
    </row>
    <row r="28" spans="1:3" x14ac:dyDescent="0.45">
      <c r="A28" s="4"/>
      <c r="B28" s="3"/>
    </row>
    <row r="29" spans="1:3" x14ac:dyDescent="0.45">
      <c r="A29" s="4"/>
      <c r="B29" s="3"/>
    </row>
    <row r="30" spans="1:3" x14ac:dyDescent="0.45">
      <c r="A30" s="4"/>
      <c r="B30" s="3"/>
    </row>
    <row r="33" spans="1:2" x14ac:dyDescent="0.45">
      <c r="A33" s="4"/>
      <c r="B33" s="3"/>
    </row>
    <row r="34" spans="1:2" x14ac:dyDescent="0.45">
      <c r="A34" s="4"/>
      <c r="B34" s="3"/>
    </row>
    <row r="35" spans="1:2" x14ac:dyDescent="0.45">
      <c r="A35" s="4"/>
      <c r="B35" s="3"/>
    </row>
    <row r="36" spans="1:2" x14ac:dyDescent="0.45">
      <c r="A36" s="4"/>
      <c r="B36" s="3"/>
    </row>
    <row r="37" spans="1:2" x14ac:dyDescent="0.45">
      <c r="A37" s="4"/>
    </row>
    <row r="38" spans="1:2" x14ac:dyDescent="0.45">
      <c r="A38" s="4"/>
    </row>
    <row r="39" spans="1:2" x14ac:dyDescent="0.45">
      <c r="A39" s="4"/>
    </row>
    <row r="40" spans="1:2" x14ac:dyDescent="0.45">
      <c r="A40" s="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 in Excel - Examples</vt:lpstr>
      <vt:lpstr>Exponential smoothing</vt:lpstr>
      <vt:lpstr>Linear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Artem Ushakov</cp:lastModifiedBy>
  <dcterms:created xsi:type="dcterms:W3CDTF">2019-02-20T20:24:04Z</dcterms:created>
  <dcterms:modified xsi:type="dcterms:W3CDTF">2020-10-09T09:38:00Z</dcterms:modified>
</cp:coreProperties>
</file>