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fficedataapps-my.sharepoint.com/personal/svetlana_cheusheva_office-data-apps_com/Documents/Blog/GROUPBY and PIVOTBY with Lambda/"/>
    </mc:Choice>
  </mc:AlternateContent>
  <xr:revisionPtr revIDLastSave="427" documentId="8_{39F668CE-BEB4-4E82-A2FF-9CB45B0F9978}" xr6:coauthVersionLast="47" xr6:coauthVersionMax="47" xr10:uidLastSave="{089FF701-D8D5-4FF3-AF96-0C0FDC1876AE}"/>
  <bookViews>
    <workbookView xWindow="-120" yWindow="-120" windowWidth="38640" windowHeight="21240" xr2:uid="{B38C29B2-7F37-472D-B584-E98341C02737}"/>
  </bookViews>
  <sheets>
    <sheet name="PIVOTBY Function - Examples" sheetId="46" r:id="rId1"/>
    <sheet name="Lambda vs eta-lambda" sheetId="39" r:id="rId2"/>
    <sheet name="GROUPBY with lambda" sheetId="40" r:id="rId3"/>
    <sheet name="GROUPBY with lambda2" sheetId="29" r:id="rId4"/>
    <sheet name="GROUPBY with lambda3" sheetId="44" r:id="rId5"/>
    <sheet name="PIVOTBY with custom lambda" sheetId="4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45" l="1" a="1"/>
  <c r="F3" i="45" s="1"/>
  <c r="F13" i="45" a="1"/>
  <c r="F13" i="45" s="1"/>
  <c r="F3" i="44" l="1" a="1"/>
  <c r="F3" i="44" s="1"/>
  <c r="E3" i="29" l="1" a="1"/>
  <c r="E3" i="29" s="1"/>
  <c r="E3" i="40" l="1" a="1"/>
  <c r="E3" i="40" s="1"/>
  <c r="E12" i="39" a="1"/>
  <c r="E12" i="39" s="1"/>
  <c r="E4" i="39" a="1"/>
  <c r="E4" i="3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<sst xmlns="http://schemas.openxmlformats.org/spreadsheetml/2006/main" count="390" uniqueCount="80">
  <si>
    <t>Project type</t>
  </si>
  <si>
    <t>ThunderRise</t>
  </si>
  <si>
    <t>NebulaStrike</t>
  </si>
  <si>
    <t>TitanForge</t>
  </si>
  <si>
    <t>BlazeWave</t>
  </si>
  <si>
    <t>QuasarQuest</t>
  </si>
  <si>
    <t>StormCrest</t>
  </si>
  <si>
    <t>AuroraLeap</t>
  </si>
  <si>
    <t>PhoenixFury</t>
  </si>
  <si>
    <t>AvalancheGlide</t>
  </si>
  <si>
    <t>NovaBurst</t>
  </si>
  <si>
    <t>EclipseEdge</t>
  </si>
  <si>
    <t>GalaxyGale</t>
  </si>
  <si>
    <t>InfernoPulse</t>
  </si>
  <si>
    <t>VortexVoyage</t>
  </si>
  <si>
    <t>CometRise</t>
  </si>
  <si>
    <t>SolarSurge</t>
  </si>
  <si>
    <t>BlizzardBlast</t>
  </si>
  <si>
    <t>LightningLoom</t>
  </si>
  <si>
    <t>SolarisSweep</t>
  </si>
  <si>
    <t>SupernovaSprint</t>
  </si>
  <si>
    <t>TyphoonThrive</t>
  </si>
  <si>
    <t>CelestialCharge</t>
  </si>
  <si>
    <t>StellarStride</t>
  </si>
  <si>
    <t>ThunderPeak</t>
  </si>
  <si>
    <t>EclipseEcho</t>
  </si>
  <si>
    <t>InfernoImpact</t>
  </si>
  <si>
    <t>StormSurge</t>
  </si>
  <si>
    <t>Development</t>
  </si>
  <si>
    <t>Research</t>
  </si>
  <si>
    <t>Marketing</t>
  </si>
  <si>
    <t>Design</t>
  </si>
  <si>
    <t>Revenue</t>
  </si>
  <si>
    <t>Project name</t>
  </si>
  <si>
    <t>Meteor</t>
  </si>
  <si>
    <t>Eta lambda</t>
  </si>
  <si>
    <t>Lambda within dynamic array function</t>
  </si>
  <si>
    <t>Excel GROUPBY with custom lambda</t>
  </si>
  <si>
    <t>10% of Revenue</t>
  </si>
  <si>
    <t>John</t>
  </si>
  <si>
    <t>Emily</t>
  </si>
  <si>
    <t>Mike</t>
  </si>
  <si>
    <t>Sarah</t>
  </si>
  <si>
    <t>Carlos</t>
  </si>
  <si>
    <t>Anna</t>
  </si>
  <si>
    <t>Luis</t>
  </si>
  <si>
    <t>Sophie</t>
  </si>
  <si>
    <t>Maria</t>
  </si>
  <si>
    <t>Manager</t>
  </si>
  <si>
    <t>Projects</t>
  </si>
  <si>
    <t>Excel GROUPBY with custom Lambda function</t>
  </si>
  <si>
    <t>Product</t>
  </si>
  <si>
    <t>Apples</t>
  </si>
  <si>
    <t>Oranges</t>
  </si>
  <si>
    <t>Bananas</t>
  </si>
  <si>
    <t>Grapes</t>
  </si>
  <si>
    <t>Region</t>
  </si>
  <si>
    <t>East</t>
  </si>
  <si>
    <t>North</t>
  </si>
  <si>
    <t>South</t>
  </si>
  <si>
    <t>West</t>
  </si>
  <si>
    <t>Excel PIVOTBY  with custom Lambda function</t>
  </si>
  <si>
    <t>Annual sales</t>
  </si>
  <si>
    <t>Quarterly average</t>
  </si>
  <si>
    <t>Yearly average</t>
  </si>
  <si>
    <t>Author</t>
  </si>
  <si>
    <t>Ablebits.com</t>
  </si>
  <si>
    <t>Last update</t>
  </si>
  <si>
    <t>Tutorial URL</t>
  </si>
  <si>
    <t>Examples:</t>
  </si>
  <si>
    <t xml:space="preserve">• </t>
  </si>
  <si>
    <t>GROUPBY and PIVOTBY with Custom Lambdas</t>
  </si>
  <si>
    <t xml:space="preserve">Using custom Lambdas within Excel GROUPBY and PIVOTBY formulas  </t>
  </si>
  <si>
    <t xml:space="preserve">GROUPBY with lambda for custom aggregations </t>
  </si>
  <si>
    <t xml:space="preserve">GROUPBY with lambda to get strings with custom delimiter </t>
  </si>
  <si>
    <t xml:space="preserve">GROUPBY with lambda to aggregate unique values </t>
  </si>
  <si>
    <t xml:space="preserve">PIVOTBY with custom lambda function </t>
  </si>
  <si>
    <t>Full lambda vs. Eta-reduced lambda</t>
  </si>
  <si>
    <t>The workbook shows how to integrate custom lambdas in Excel's PIVOTBY and GROUPBY functions for  dynamic and flexible data aggregation.</t>
  </si>
  <si>
    <t>Full lambda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</si>
</sst>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5" formatCode="&quot;$&quot;#,##0_);\(&quot;$&quot;#,##0\)"/>
    <numFmt numFmtId="43" formatCode="_(* #,##0.00_);_(* \(#,##0.00\);_(* &quot;-&quot;??_);_(@_)"/>
    <numFmt numFmtId="164" formatCode="&quot;$&quot;#,##0"/>
    <numFmt numFmtId="168" formatCode="[$-409]d\-mmm\-yy;@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i/>
      <sz val="11"/>
      <color theme="1"/>
      <name val="Calibri"/>
      <family val="2"/>
    </font>
    <font>
      <u/>
      <sz val="11"/>
      <color theme="10"/>
      <name val="Aptos Narrow"/>
      <family val="2"/>
      <scheme val="minor"/>
    </font>
    <font>
      <sz val="11"/>
      <color theme="1"/>
      <name val="Aptos Narrow"/>
      <family val="2"/>
      <charset val="204"/>
      <scheme val="minor"/>
    </font>
    <font>
      <sz val="27"/>
      <color theme="1" tint="0.249977111117893"/>
      <name val="Calibri"/>
      <family val="2"/>
    </font>
    <font>
      <u/>
      <sz val="11"/>
      <color theme="10"/>
      <name val="Aptos Narrow"/>
      <family val="2"/>
      <charset val="204"/>
      <scheme val="minor"/>
    </font>
    <font>
      <sz val="11"/>
      <color theme="10"/>
      <name val="Calibri"/>
      <family val="2"/>
    </font>
    <font>
      <sz val="11"/>
      <color theme="10"/>
      <name val="Aptos Narrow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theme="3" tint="0.24994659260841701"/>
      </left>
      <right/>
      <top style="thin">
        <color theme="3" tint="0.24994659260841701"/>
      </top>
      <bottom/>
      <diagonal/>
    </border>
    <border>
      <left/>
      <right/>
      <top style="thin">
        <color theme="3" tint="0.24994659260841701"/>
      </top>
      <bottom/>
      <diagonal/>
    </border>
    <border>
      <left/>
      <right style="thin">
        <color theme="3" tint="0.24994659260841701"/>
      </right>
      <top style="thin">
        <color theme="3" tint="0.24994659260841701"/>
      </top>
      <bottom/>
      <diagonal/>
    </border>
    <border>
      <left style="thin">
        <color theme="3" tint="0.24994659260841701"/>
      </left>
      <right/>
      <top/>
      <bottom/>
      <diagonal/>
    </border>
    <border>
      <left/>
      <right style="thin">
        <color theme="3" tint="0.24994659260841701"/>
      </right>
      <top/>
      <bottom/>
      <diagonal/>
    </border>
    <border>
      <left style="thin">
        <color theme="3" tint="0.24994659260841701"/>
      </left>
      <right/>
      <top/>
      <bottom style="thin">
        <color theme="3" tint="0.24994659260841701"/>
      </bottom>
      <diagonal/>
    </border>
    <border>
      <left/>
      <right/>
      <top/>
      <bottom style="thin">
        <color theme="3" tint="0.24994659260841701"/>
      </bottom>
      <diagonal/>
    </border>
    <border>
      <left/>
      <right style="thin">
        <color theme="3" tint="0.24994659260841701"/>
      </right>
      <top/>
      <bottom style="thin">
        <color theme="3" tint="0.24994659260841701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13" fillId="0" borderId="0" applyNumberFormat="0" applyFill="0" applyBorder="0" applyAlignment="0" applyProtection="0"/>
  </cellStyleXfs>
  <cellXfs count="63">
    <xf numFmtId="0" fontId="0" fillId="0" borderId="0" xfId="0"/>
    <xf numFmtId="0" fontId="7" fillId="0" borderId="0" xfId="0" applyFont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5" fillId="0" borderId="0" xfId="0" applyFont="1"/>
    <xf numFmtId="5" fontId="5" fillId="0" borderId="0" xfId="1" applyNumberFormat="1" applyFont="1"/>
    <xf numFmtId="0" fontId="8" fillId="0" borderId="0" xfId="0" applyFont="1" applyAlignment="1">
      <alignment vertical="center"/>
    </xf>
    <xf numFmtId="5" fontId="5" fillId="0" borderId="5" xfId="1" applyNumberFormat="1" applyFont="1" applyBorder="1"/>
    <xf numFmtId="0" fontId="5" fillId="0" borderId="7" xfId="0" applyFont="1" applyBorder="1"/>
    <xf numFmtId="5" fontId="5" fillId="0" borderId="8" xfId="1" applyNumberFormat="1" applyFont="1" applyBorder="1"/>
    <xf numFmtId="0" fontId="7" fillId="3" borderId="0" xfId="0" applyFont="1" applyFill="1"/>
    <xf numFmtId="0" fontId="9" fillId="0" borderId="0" xfId="0" applyFont="1"/>
    <xf numFmtId="0" fontId="4" fillId="0" borderId="0" xfId="0" applyFont="1"/>
    <xf numFmtId="0" fontId="4" fillId="0" borderId="4" xfId="0" applyFont="1" applyBorder="1"/>
    <xf numFmtId="5" fontId="4" fillId="0" borderId="5" xfId="1" applyNumberFormat="1" applyFont="1" applyBorder="1"/>
    <xf numFmtId="0" fontId="4" fillId="0" borderId="6" xfId="0" applyFont="1" applyBorder="1"/>
    <xf numFmtId="0" fontId="4" fillId="0" borderId="7" xfId="0" applyFont="1" applyBorder="1"/>
    <xf numFmtId="5" fontId="4" fillId="0" borderId="8" xfId="1" applyNumberFormat="1" applyFont="1" applyBorder="1"/>
    <xf numFmtId="164" fontId="4" fillId="0" borderId="0" xfId="0" applyNumberFormat="1" applyFont="1"/>
    <xf numFmtId="164" fontId="7" fillId="0" borderId="0" xfId="0" applyNumberFormat="1" applyFont="1"/>
    <xf numFmtId="5" fontId="7" fillId="0" borderId="0" xfId="1" applyNumberFormat="1" applyFont="1" applyAlignment="1">
      <alignment horizontal="right"/>
    </xf>
    <xf numFmtId="0" fontId="0" fillId="0" borderId="4" xfId="0" applyBorder="1"/>
    <xf numFmtId="0" fontId="0" fillId="0" borderId="6" xfId="0" applyBorder="1"/>
    <xf numFmtId="0" fontId="3" fillId="0" borderId="0" xfId="0" applyFont="1"/>
    <xf numFmtId="0" fontId="3" fillId="0" borderId="4" xfId="0" applyFont="1" applyBorder="1"/>
    <xf numFmtId="5" fontId="3" fillId="0" borderId="5" xfId="1" applyNumberFormat="1" applyFont="1" applyBorder="1"/>
    <xf numFmtId="5" fontId="3" fillId="0" borderId="0" xfId="1" applyNumberFormat="1" applyFont="1"/>
    <xf numFmtId="0" fontId="3" fillId="0" borderId="6" xfId="0" applyFont="1" applyBorder="1"/>
    <xf numFmtId="0" fontId="3" fillId="0" borderId="7" xfId="0" applyFont="1" applyBorder="1"/>
    <xf numFmtId="5" fontId="3" fillId="0" borderId="8" xfId="1" applyNumberFormat="1" applyFont="1" applyBorder="1"/>
    <xf numFmtId="0" fontId="2" fillId="0" borderId="7" xfId="0" applyFont="1" applyBorder="1" applyAlignment="1">
      <alignment vertical="center"/>
    </xf>
    <xf numFmtId="0" fontId="2" fillId="0" borderId="0" xfId="0" applyFont="1"/>
    <xf numFmtId="0" fontId="2" fillId="0" borderId="4" xfId="0" applyFont="1" applyBorder="1"/>
    <xf numFmtId="5" fontId="2" fillId="0" borderId="5" xfId="1" applyNumberFormat="1" applyFont="1" applyBorder="1"/>
    <xf numFmtId="5" fontId="2" fillId="0" borderId="0" xfId="1" applyNumberFormat="1" applyFont="1"/>
    <xf numFmtId="0" fontId="2" fillId="0" borderId="6" xfId="0" applyFont="1" applyBorder="1"/>
    <xf numFmtId="0" fontId="2" fillId="0" borderId="7" xfId="0" applyFont="1" applyBorder="1"/>
    <xf numFmtId="5" fontId="2" fillId="0" borderId="8" xfId="1" applyNumberFormat="1" applyFont="1" applyBorder="1"/>
    <xf numFmtId="0" fontId="2" fillId="0" borderId="0" xfId="0" applyFont="1" applyAlignment="1">
      <alignment vertical="center"/>
    </xf>
    <xf numFmtId="5" fontId="2" fillId="0" borderId="0" xfId="0" applyNumberFormat="1" applyFont="1"/>
    <xf numFmtId="0" fontId="8" fillId="0" borderId="0" xfId="0" applyFont="1" applyAlignment="1">
      <alignment horizontal="center" vertical="center"/>
    </xf>
    <xf numFmtId="0" fontId="1" fillId="4" borderId="0" xfId="3" applyFont="1" applyFill="1"/>
    <xf numFmtId="0" fontId="12" fillId="4" borderId="0" xfId="3" applyFont="1" applyFill="1" applyAlignment="1">
      <alignment horizontal="left"/>
    </xf>
    <xf numFmtId="0" fontId="1" fillId="4" borderId="0" xfId="3" applyFont="1" applyFill="1" applyAlignment="1">
      <alignment vertical="top" wrapText="1"/>
    </xf>
    <xf numFmtId="0" fontId="1" fillId="4" borderId="0" xfId="3" applyFont="1" applyFill="1" applyAlignment="1">
      <alignment horizontal="left"/>
    </xf>
    <xf numFmtId="0" fontId="14" fillId="4" borderId="0" xfId="4" applyFont="1" applyFill="1"/>
    <xf numFmtId="168" fontId="1" fillId="4" borderId="0" xfId="3" applyNumberFormat="1" applyFont="1" applyFill="1" applyAlignment="1">
      <alignment horizontal="left"/>
    </xf>
    <xf numFmtId="0" fontId="7" fillId="4" borderId="0" xfId="3" applyFont="1" applyFill="1" applyAlignment="1">
      <alignment vertical="top"/>
    </xf>
    <xf numFmtId="0" fontId="1" fillId="4" borderId="0" xfId="3" applyFont="1" applyFill="1" applyAlignment="1">
      <alignment vertical="top"/>
    </xf>
    <xf numFmtId="0" fontId="1" fillId="4" borderId="0" xfId="3" applyFont="1" applyFill="1" applyAlignment="1">
      <alignment horizontal="right"/>
    </xf>
    <xf numFmtId="0" fontId="14" fillId="4" borderId="0" xfId="4" applyFont="1" applyFill="1" applyAlignment="1"/>
    <xf numFmtId="0" fontId="10" fillId="0" borderId="0" xfId="2" applyFill="1"/>
    <xf numFmtId="0" fontId="15" fillId="0" borderId="0" xfId="2" applyFont="1" applyFill="1"/>
    <xf numFmtId="0" fontId="1" fillId="0" borderId="0" xfId="0" applyFont="1"/>
    <xf numFmtId="0" fontId="1" fillId="0" borderId="4" xfId="0" applyFont="1" applyBorder="1"/>
    <xf numFmtId="5" fontId="1" fillId="0" borderId="5" xfId="1" applyNumberFormat="1" applyFont="1" applyBorder="1"/>
    <xf numFmtId="5" fontId="1" fillId="0" borderId="0" xfId="1" applyNumberFormat="1" applyFont="1" applyAlignment="1">
      <alignment horizontal="right"/>
    </xf>
    <xf numFmtId="0" fontId="1" fillId="0" borderId="6" xfId="0" applyFont="1" applyBorder="1"/>
    <xf numFmtId="0" fontId="1" fillId="0" borderId="7" xfId="0" applyFont="1" applyBorder="1"/>
    <xf numFmtId="5" fontId="1" fillId="0" borderId="8" xfId="1" applyNumberFormat="1" applyFont="1" applyBorder="1"/>
    <xf numFmtId="0" fontId="16" fillId="4" borderId="0" xfId="2" applyFont="1" applyFill="1" applyAlignment="1">
      <alignment horizontal="left" vertical="top"/>
    </xf>
    <xf numFmtId="0" fontId="10" fillId="0" borderId="0" xfId="2" applyFill="1"/>
  </cellXfs>
  <cellStyles count="5">
    <cellStyle name="Comma" xfId="1" builtinId="3"/>
    <cellStyle name="Hyperlink" xfId="2" builtinId="8"/>
    <cellStyle name="Hyperlink 3" xfId="4" xr:uid="{9BD85BB6-0779-4E2C-B187-66E679461377}"/>
    <cellStyle name="Normal" xfId="0" builtinId="0"/>
    <cellStyle name="Normal 3" xfId="3" xr:uid="{31B2A8BD-E6F7-483B-806F-900EC39228BE}"/>
  </cellStyles>
  <dxfs count="8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fgColor theme="0" tint="-0.14996795556505021"/>
          <bgColor theme="0" tint="-4.9989318521683403E-2"/>
        </patternFill>
      </fill>
    </dxf>
    <dxf>
      <font>
        <b/>
        <color theme="0"/>
      </font>
      <fill>
        <patternFill patternType="solid">
          <fgColor theme="6"/>
          <bgColor theme="6"/>
        </patternFill>
      </fill>
    </dxf>
    <dxf>
      <font>
        <b/>
        <color theme="0"/>
      </font>
      <fill>
        <patternFill patternType="solid">
          <fgColor theme="6"/>
          <bgColor theme="6"/>
        </patternFill>
      </fill>
    </dxf>
    <dxf>
      <border>
        <top style="double">
          <color theme="1"/>
        </top>
      </border>
    </dxf>
    <dxf>
      <font>
        <b/>
        <color theme="0"/>
      </font>
      <fill>
        <patternFill patternType="solid">
          <fgColor theme="6"/>
          <bgColor theme="6"/>
        </patternFill>
      </fill>
      <border>
        <bottom style="medium">
          <color theme="1"/>
        </bottom>
      </border>
    </dxf>
    <dxf>
      <font>
        <color theme="1"/>
      </font>
      <border>
        <top style="medium">
          <color theme="1"/>
        </top>
        <bottom style="medium">
          <color theme="1"/>
        </bottom>
      </border>
    </dxf>
  </dxfs>
  <tableStyles count="1" defaultTableStyle="TableStyleMedium2" defaultPivotStyle="PivotStyleLight16">
    <tableStyle name="Caustom" pivot="0" count="8" xr9:uid="{915AE792-297C-47A2-B03C-A7FF9C8BFE19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second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blebits.com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ablebits.com/excel-suite/index.php?visitfrom=xls-book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163818</xdr:colOff>
      <xdr:row>1</xdr:row>
      <xdr:rowOff>182880</xdr:rowOff>
    </xdr:to>
    <xdr:pic>
      <xdr:nvPicPr>
        <xdr:cNvPr id="2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A69BA4-D9BC-435E-BAF8-C9730B6E7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14325" y="190500"/>
          <a:ext cx="1211568" cy="18288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16</xdr:row>
      <xdr:rowOff>123825</xdr:rowOff>
    </xdr:from>
    <xdr:to>
      <xdr:col>2</xdr:col>
      <xdr:colOff>4841546</xdr:colOff>
      <xdr:row>22</xdr:row>
      <xdr:rowOff>36171</xdr:rowOff>
    </xdr:to>
    <xdr:pic>
      <xdr:nvPicPr>
        <xdr:cNvPr id="3" name="Рисуно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7435D3E-2E9A-45A1-A480-87F64B0BE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52400" y="6143625"/>
          <a:ext cx="6051221" cy="1055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blebits.com/office-addins-blog/custom-lambda-excel-groupby-pivotby/" TargetMode="External"/><Relationship Id="rId1" Type="http://schemas.openxmlformats.org/officeDocument/2006/relationships/hyperlink" Target="https://www.ablebits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6179C-D6B1-47A2-AA34-CD376EB83B40}">
  <dimension ref="A2:D16"/>
  <sheetViews>
    <sheetView showGridLines="0" tabSelected="1" workbookViewId="0">
      <selection activeCell="B4" sqref="B4:C4"/>
    </sheetView>
  </sheetViews>
  <sheetFormatPr defaultColWidth="9.140625" defaultRowHeight="15" x14ac:dyDescent="0.25"/>
  <cols>
    <col min="1" max="1" width="4.7109375" style="42" customWidth="1"/>
    <col min="2" max="2" width="15.7109375" style="42" customWidth="1"/>
    <col min="3" max="3" width="86.140625" style="42" customWidth="1"/>
    <col min="4" max="16384" width="9.140625" style="42"/>
  </cols>
  <sheetData>
    <row r="2" spans="1:4" ht="18" customHeight="1" x14ac:dyDescent="0.25"/>
    <row r="3" spans="1:4" ht="15" customHeight="1" x14ac:dyDescent="0.25"/>
    <row r="4" spans="1:4" ht="35.25" x14ac:dyDescent="0.55000000000000004">
      <c r="B4" s="43" t="s">
        <v>71</v>
      </c>
      <c r="C4" s="43"/>
    </row>
    <row r="6" spans="1:4" ht="45.75" customHeight="1" x14ac:dyDescent="0.25">
      <c r="B6" s="44" t="s">
        <v>78</v>
      </c>
      <c r="C6" s="44"/>
    </row>
    <row r="7" spans="1:4" x14ac:dyDescent="0.25">
      <c r="B7" s="45" t="s">
        <v>65</v>
      </c>
      <c r="C7" s="46" t="s">
        <v>66</v>
      </c>
    </row>
    <row r="8" spans="1:4" x14ac:dyDescent="0.25">
      <c r="B8" s="45" t="s">
        <v>67</v>
      </c>
      <c r="C8" s="47">
        <v>45491</v>
      </c>
    </row>
    <row r="9" spans="1:4" x14ac:dyDescent="0.25">
      <c r="B9" s="45" t="s">
        <v>68</v>
      </c>
      <c r="C9" s="53" t="s">
        <v>72</v>
      </c>
      <c r="D9" s="53"/>
    </row>
    <row r="10" spans="1:4" x14ac:dyDescent="0.25">
      <c r="B10" s="45"/>
      <c r="C10" s="46"/>
    </row>
    <row r="11" spans="1:4" x14ac:dyDescent="0.25">
      <c r="B11" s="48" t="s">
        <v>69</v>
      </c>
      <c r="C11" s="49"/>
    </row>
    <row r="12" spans="1:4" x14ac:dyDescent="0.25">
      <c r="A12" s="50" t="s">
        <v>70</v>
      </c>
      <c r="B12" s="61" t="s">
        <v>77</v>
      </c>
      <c r="C12" s="61"/>
    </row>
    <row r="13" spans="1:4" x14ac:dyDescent="0.25">
      <c r="A13" s="50" t="s">
        <v>70</v>
      </c>
      <c r="B13" s="52" t="s">
        <v>73</v>
      </c>
      <c r="C13" s="52"/>
    </row>
    <row r="14" spans="1:4" x14ac:dyDescent="0.25">
      <c r="A14" s="50" t="s">
        <v>70</v>
      </c>
      <c r="B14" s="62" t="s">
        <v>74</v>
      </c>
      <c r="C14" s="51"/>
    </row>
    <row r="15" spans="1:4" x14ac:dyDescent="0.25">
      <c r="A15" s="50" t="s">
        <v>70</v>
      </c>
      <c r="B15" s="62" t="s">
        <v>75</v>
      </c>
      <c r="C15" s="51"/>
    </row>
    <row r="16" spans="1:4" x14ac:dyDescent="0.25">
      <c r="A16" s="50" t="s">
        <v>70</v>
      </c>
      <c r="B16" s="62" t="s">
        <v>76</v>
      </c>
      <c r="C16" s="51"/>
    </row>
  </sheetData>
  <mergeCells count="5">
    <mergeCell ref="B4:C4"/>
    <mergeCell ref="B6:C6"/>
    <mergeCell ref="C9:D9"/>
    <mergeCell ref="B13:C13"/>
    <mergeCell ref="B12:C12"/>
  </mergeCells>
  <hyperlinks>
    <hyperlink ref="C7" r:id="rId1" display="https://www.Ablebits.com" xr:uid="{7DF3616A-F563-4C3E-AB00-B046E7F3EA4F}"/>
    <hyperlink ref="C9:D9" r:id="rId2" display="Using custom Lambdas within Excel GROUPBY and PIVOTBY formulas  " xr:uid="{7DC9D5CD-20F0-4E17-9707-206E31A4BDF9}"/>
    <hyperlink ref="B12:C12" location="'Lambda vs eta-lambda'!A1" display="Full lambda vs. Eta-reduced lambda" xr:uid="{FEC9AFF3-6993-4A5B-95D1-DFAD70B0E411}"/>
    <hyperlink ref="B13:C13" location="'GROUPBY with lambda'!A1" display="GROUPBY with lambda for custom aggregations " xr:uid="{C8D66BCB-0DEB-42E1-85AE-1787CD0234FF}"/>
    <hyperlink ref="B14" location="'GROUPBY with lambda2'!A1" display="GROUPBY with lambda to get strings with custom delimiter " xr:uid="{33F4E782-A5E4-445E-9E37-628830F2C505}"/>
    <hyperlink ref="B15" location="'GROUPBY with lambda3'!A1" display="GROUPBY with lambda to aggregate unique values " xr:uid="{6494A9FD-D786-49A1-8705-D0D5972A1628}"/>
    <hyperlink ref="B16" location="'PIVOTBY with custom lambda'!A1" display="PIVOTBY with custom lambda function " xr:uid="{1D91D916-E60D-4262-AB8E-0A3CD33D4EF6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D8321-8CA0-4D35-87FD-031F61133DD9}">
  <dimension ref="A1:F40"/>
  <sheetViews>
    <sheetView workbookViewId="0">
      <selection activeCell="E4" sqref="E4"/>
    </sheetView>
  </sheetViews>
  <sheetFormatPr defaultRowHeight="15" x14ac:dyDescent="0.25"/>
  <cols>
    <col min="1" max="1" width="21.7109375" customWidth="1"/>
    <col min="2" max="2" width="20.28515625" customWidth="1"/>
    <col min="3" max="3" width="20.5703125" customWidth="1"/>
    <col min="4" max="4" width="15.5703125" customWidth="1"/>
    <col min="5" max="5" width="17" customWidth="1"/>
    <col min="6" max="6" width="16.7109375" customWidth="1"/>
    <col min="7" max="7" width="12.140625" customWidth="1"/>
  </cols>
  <sheetData>
    <row r="1" spans="1:6" ht="34.5" customHeight="1" x14ac:dyDescent="0.25">
      <c r="A1" s="41" t="s">
        <v>36</v>
      </c>
      <c r="B1" s="41"/>
      <c r="C1" s="41"/>
      <c r="D1" s="41"/>
      <c r="E1" s="41"/>
      <c r="F1" s="41"/>
    </row>
    <row r="2" spans="1:6" x14ac:dyDescent="0.25">
      <c r="A2" s="2" t="s">
        <v>33</v>
      </c>
      <c r="B2" s="3" t="s">
        <v>0</v>
      </c>
      <c r="C2" s="4" t="s">
        <v>32</v>
      </c>
      <c r="D2" s="13"/>
      <c r="E2" s="12" t="s">
        <v>79</v>
      </c>
      <c r="F2" s="13"/>
    </row>
    <row r="3" spans="1:6" x14ac:dyDescent="0.25">
      <c r="A3" s="14" t="s">
        <v>7</v>
      </c>
      <c r="B3" s="13" t="s">
        <v>31</v>
      </c>
      <c r="C3" s="15">
        <v>60000</v>
      </c>
      <c r="D3" s="13"/>
      <c r="E3" s="11" t="s">
        <v>0</v>
      </c>
      <c r="F3" s="11" t="s">
        <v>32</v>
      </c>
    </row>
    <row r="4" spans="1:6" x14ac:dyDescent="0.25">
      <c r="A4" s="14" t="s">
        <v>9</v>
      </c>
      <c r="B4" s="13" t="s">
        <v>29</v>
      </c>
      <c r="C4" s="15">
        <v>86000</v>
      </c>
      <c r="D4" s="13"/>
      <c r="E4" s="13" t="str" cm="1">
        <f t="array" ref="E4:F8">_xlfn.GROUPBY(B2:B30, C2:C30, _xlfn.LAMBDA(_xlpm.x, SUM(_xlpm.x)))</f>
        <v>Design</v>
      </c>
      <c r="F4" s="19">
        <v>409000</v>
      </c>
    </row>
    <row r="5" spans="1:6" x14ac:dyDescent="0.25">
      <c r="A5" s="14" t="s">
        <v>4</v>
      </c>
      <c r="B5" s="13" t="s">
        <v>28</v>
      </c>
      <c r="C5" s="15">
        <v>73000</v>
      </c>
      <c r="D5" s="13"/>
      <c r="E5" s="13" t="str">
        <v>Development</v>
      </c>
      <c r="F5" s="19">
        <v>346000</v>
      </c>
    </row>
    <row r="6" spans="1:6" x14ac:dyDescent="0.25">
      <c r="A6" s="14" t="s">
        <v>17</v>
      </c>
      <c r="B6" s="13" t="s">
        <v>29</v>
      </c>
      <c r="C6" s="15">
        <v>63000</v>
      </c>
      <c r="D6" s="13"/>
      <c r="E6" s="13" t="str">
        <v>Marketing</v>
      </c>
      <c r="F6" s="19">
        <v>491000</v>
      </c>
    </row>
    <row r="7" spans="1:6" x14ac:dyDescent="0.25">
      <c r="A7" s="14" t="s">
        <v>22</v>
      </c>
      <c r="B7" s="13" t="s">
        <v>31</v>
      </c>
      <c r="C7" s="15">
        <v>60000</v>
      </c>
      <c r="D7" s="13"/>
      <c r="E7" s="13" t="str">
        <v>Research</v>
      </c>
      <c r="F7" s="19">
        <v>532000</v>
      </c>
    </row>
    <row r="8" spans="1:6" x14ac:dyDescent="0.25">
      <c r="A8" s="14" t="s">
        <v>7</v>
      </c>
      <c r="B8" s="13" t="s">
        <v>31</v>
      </c>
      <c r="C8" s="15">
        <v>32000</v>
      </c>
      <c r="D8" s="13"/>
      <c r="E8" s="1" t="str">
        <v>Total</v>
      </c>
      <c r="F8" s="20">
        <v>1778000</v>
      </c>
    </row>
    <row r="9" spans="1:6" x14ac:dyDescent="0.25">
      <c r="A9" s="14" t="s">
        <v>25</v>
      </c>
      <c r="B9" s="13" t="s">
        <v>29</v>
      </c>
      <c r="C9" s="15">
        <v>92000</v>
      </c>
      <c r="D9" s="13"/>
      <c r="E9" s="13"/>
      <c r="F9" s="13"/>
    </row>
    <row r="10" spans="1:6" x14ac:dyDescent="0.25">
      <c r="A10" s="14" t="s">
        <v>11</v>
      </c>
      <c r="B10" s="13" t="s">
        <v>31</v>
      </c>
      <c r="C10" s="15">
        <v>46000</v>
      </c>
      <c r="D10" s="13"/>
      <c r="E10" s="12" t="s">
        <v>35</v>
      </c>
      <c r="F10" s="13"/>
    </row>
    <row r="11" spans="1:6" x14ac:dyDescent="0.25">
      <c r="A11" s="14" t="s">
        <v>12</v>
      </c>
      <c r="B11" s="13" t="s">
        <v>28</v>
      </c>
      <c r="C11" s="15">
        <v>103000</v>
      </c>
      <c r="D11" s="13"/>
      <c r="E11" s="11" t="s">
        <v>0</v>
      </c>
      <c r="F11" s="11" t="s">
        <v>32</v>
      </c>
    </row>
    <row r="12" spans="1:6" x14ac:dyDescent="0.25">
      <c r="A12" s="14" t="s">
        <v>26</v>
      </c>
      <c r="B12" s="13" t="s">
        <v>29</v>
      </c>
      <c r="C12" s="15">
        <v>32000</v>
      </c>
      <c r="D12" s="13"/>
      <c r="E12" s="13" t="str" cm="1">
        <f t="array" ref="E12:F16">_xlfn.GROUPBY(B2:B30, C2:C30, _xleta.SUM)</f>
        <v>Design</v>
      </c>
      <c r="F12" s="19">
        <v>409000</v>
      </c>
    </row>
    <row r="13" spans="1:6" x14ac:dyDescent="0.25">
      <c r="A13" s="14" t="s">
        <v>13</v>
      </c>
      <c r="B13" s="13" t="s">
        <v>29</v>
      </c>
      <c r="C13" s="15">
        <v>98000</v>
      </c>
      <c r="D13" s="13"/>
      <c r="E13" s="13" t="str">
        <v>Development</v>
      </c>
      <c r="F13" s="19">
        <v>346000</v>
      </c>
    </row>
    <row r="14" spans="1:6" x14ac:dyDescent="0.25">
      <c r="A14" s="14" t="s">
        <v>18</v>
      </c>
      <c r="B14" s="13" t="s">
        <v>31</v>
      </c>
      <c r="C14" s="15">
        <v>105000</v>
      </c>
      <c r="D14" s="13"/>
      <c r="E14" s="13" t="str">
        <v>Marketing</v>
      </c>
      <c r="F14" s="19">
        <v>491000</v>
      </c>
    </row>
    <row r="15" spans="1:6" x14ac:dyDescent="0.25">
      <c r="A15" s="14" t="s">
        <v>34</v>
      </c>
      <c r="B15" s="13" t="s">
        <v>30</v>
      </c>
      <c r="C15" s="15">
        <v>58000</v>
      </c>
      <c r="D15" s="13"/>
      <c r="E15" s="13" t="str">
        <v>Research</v>
      </c>
      <c r="F15" s="19">
        <v>532000</v>
      </c>
    </row>
    <row r="16" spans="1:6" x14ac:dyDescent="0.25">
      <c r="A16" s="14" t="s">
        <v>2</v>
      </c>
      <c r="B16" s="13" t="s">
        <v>30</v>
      </c>
      <c r="C16" s="15">
        <v>14000</v>
      </c>
      <c r="D16" s="13"/>
      <c r="E16" s="1" t="str">
        <v>Total</v>
      </c>
      <c r="F16" s="20">
        <v>1778000</v>
      </c>
    </row>
    <row r="17" spans="1:6" x14ac:dyDescent="0.25">
      <c r="A17" s="14" t="s">
        <v>10</v>
      </c>
      <c r="B17" s="13" t="s">
        <v>30</v>
      </c>
      <c r="C17" s="15">
        <v>78000</v>
      </c>
      <c r="D17" s="13"/>
      <c r="E17" s="13"/>
      <c r="F17" s="13"/>
    </row>
    <row r="18" spans="1:6" x14ac:dyDescent="0.25">
      <c r="A18" s="14" t="s">
        <v>8</v>
      </c>
      <c r="B18" s="13" t="s">
        <v>28</v>
      </c>
      <c r="C18" s="15">
        <v>63000</v>
      </c>
      <c r="D18" s="13"/>
      <c r="E18" s="13"/>
      <c r="F18" s="13"/>
    </row>
    <row r="19" spans="1:6" x14ac:dyDescent="0.25">
      <c r="A19" s="14" t="s">
        <v>5</v>
      </c>
      <c r="B19" s="13" t="s">
        <v>29</v>
      </c>
      <c r="C19" s="15">
        <v>90000</v>
      </c>
      <c r="D19" s="13"/>
      <c r="E19" s="13"/>
      <c r="F19" s="13"/>
    </row>
    <row r="20" spans="1:6" x14ac:dyDescent="0.25">
      <c r="A20" s="14" t="s">
        <v>19</v>
      </c>
      <c r="B20" s="13" t="s">
        <v>30</v>
      </c>
      <c r="C20" s="15">
        <v>68000</v>
      </c>
      <c r="D20" s="13"/>
      <c r="E20" s="13"/>
      <c r="F20" s="13"/>
    </row>
    <row r="21" spans="1:6" x14ac:dyDescent="0.25">
      <c r="A21" s="14" t="s">
        <v>16</v>
      </c>
      <c r="B21" s="13" t="s">
        <v>28</v>
      </c>
      <c r="C21" s="15">
        <v>34000</v>
      </c>
      <c r="D21" s="13"/>
      <c r="E21" s="13"/>
      <c r="F21" s="13"/>
    </row>
    <row r="22" spans="1:6" x14ac:dyDescent="0.25">
      <c r="A22" s="14" t="s">
        <v>23</v>
      </c>
      <c r="B22" s="13" t="s">
        <v>31</v>
      </c>
      <c r="C22" s="15">
        <v>12000</v>
      </c>
      <c r="D22" s="13"/>
      <c r="E22" s="13"/>
      <c r="F22" s="13"/>
    </row>
    <row r="23" spans="1:6" x14ac:dyDescent="0.25">
      <c r="A23" s="14" t="s">
        <v>6</v>
      </c>
      <c r="B23" s="13" t="s">
        <v>30</v>
      </c>
      <c r="C23" s="15">
        <v>112000</v>
      </c>
      <c r="D23" s="13"/>
      <c r="E23" s="13"/>
      <c r="F23" s="13"/>
    </row>
    <row r="24" spans="1:6" x14ac:dyDescent="0.25">
      <c r="A24" s="14" t="s">
        <v>27</v>
      </c>
      <c r="B24" s="13" t="s">
        <v>29</v>
      </c>
      <c r="C24" s="15">
        <v>71000</v>
      </c>
      <c r="D24" s="13"/>
      <c r="E24" s="13"/>
      <c r="F24" s="13"/>
    </row>
    <row r="25" spans="1:6" x14ac:dyDescent="0.25">
      <c r="A25" s="14" t="s">
        <v>20</v>
      </c>
      <c r="B25" s="13" t="s">
        <v>30</v>
      </c>
      <c r="C25" s="15">
        <v>57000</v>
      </c>
      <c r="D25" s="13"/>
      <c r="E25" s="13"/>
      <c r="F25" s="13"/>
    </row>
    <row r="26" spans="1:6" x14ac:dyDescent="0.25">
      <c r="A26" s="14" t="s">
        <v>24</v>
      </c>
      <c r="B26" s="13" t="s">
        <v>31</v>
      </c>
      <c r="C26" s="15">
        <v>79000</v>
      </c>
      <c r="D26" s="13"/>
      <c r="E26" s="13"/>
      <c r="F26" s="13"/>
    </row>
    <row r="27" spans="1:6" x14ac:dyDescent="0.25">
      <c r="A27" s="14" t="s">
        <v>1</v>
      </c>
      <c r="B27" s="13" t="s">
        <v>28</v>
      </c>
      <c r="C27" s="15">
        <v>73000</v>
      </c>
      <c r="D27" s="13"/>
      <c r="E27" s="13"/>
      <c r="F27" s="13"/>
    </row>
    <row r="28" spans="1:6" x14ac:dyDescent="0.25">
      <c r="A28" s="14" t="s">
        <v>3</v>
      </c>
      <c r="B28" s="13" t="s">
        <v>31</v>
      </c>
      <c r="C28" s="15">
        <v>15000</v>
      </c>
      <c r="D28" s="13"/>
      <c r="E28" s="13"/>
      <c r="F28" s="13"/>
    </row>
    <row r="29" spans="1:6" x14ac:dyDescent="0.25">
      <c r="A29" s="14" t="s">
        <v>21</v>
      </c>
      <c r="B29" s="13" t="s">
        <v>30</v>
      </c>
      <c r="C29" s="15">
        <v>60000</v>
      </c>
      <c r="D29" s="13"/>
      <c r="E29" s="13"/>
      <c r="F29" s="13"/>
    </row>
    <row r="30" spans="1:6" x14ac:dyDescent="0.25">
      <c r="A30" s="16" t="s">
        <v>14</v>
      </c>
      <c r="B30" s="17" t="s">
        <v>30</v>
      </c>
      <c r="C30" s="18">
        <v>44000</v>
      </c>
      <c r="D30" s="13"/>
      <c r="E30" s="13"/>
      <c r="F30" s="13"/>
    </row>
    <row r="31" spans="1:6" x14ac:dyDescent="0.25">
      <c r="A31" s="13"/>
      <c r="B31" s="13"/>
      <c r="C31" s="13"/>
      <c r="D31" s="13"/>
      <c r="E31" s="13"/>
      <c r="F31" s="13"/>
    </row>
    <row r="32" spans="1:6" x14ac:dyDescent="0.25">
      <c r="A32" s="13"/>
      <c r="B32" s="13"/>
      <c r="C32" s="13"/>
      <c r="D32" s="13"/>
      <c r="E32" s="13"/>
      <c r="F32" s="13"/>
    </row>
    <row r="33" spans="1:6" x14ac:dyDescent="0.25">
      <c r="A33" s="13"/>
      <c r="B33" s="13"/>
      <c r="C33" s="13"/>
      <c r="D33" s="13"/>
      <c r="E33" s="13"/>
      <c r="F33" s="13"/>
    </row>
    <row r="34" spans="1:6" x14ac:dyDescent="0.25">
      <c r="A34" s="13"/>
      <c r="B34" s="13"/>
      <c r="C34" s="13"/>
      <c r="D34" s="13"/>
      <c r="E34" s="13"/>
      <c r="F34" s="13"/>
    </row>
    <row r="35" spans="1:6" x14ac:dyDescent="0.25">
      <c r="A35" s="13"/>
      <c r="B35" s="13"/>
      <c r="C35" s="13"/>
      <c r="D35" s="13"/>
      <c r="E35" s="13"/>
      <c r="F35" s="13"/>
    </row>
    <row r="36" spans="1:6" x14ac:dyDescent="0.25">
      <c r="A36" s="13"/>
      <c r="B36" s="13"/>
      <c r="C36" s="13"/>
      <c r="D36" s="13"/>
      <c r="E36" s="13"/>
      <c r="F36" s="13"/>
    </row>
    <row r="37" spans="1:6" x14ac:dyDescent="0.25">
      <c r="A37" s="13"/>
      <c r="B37" s="13"/>
      <c r="C37" s="13"/>
      <c r="D37" s="13"/>
      <c r="E37" s="13"/>
      <c r="F37" s="13"/>
    </row>
    <row r="38" spans="1:6" x14ac:dyDescent="0.25">
      <c r="A38" s="13"/>
      <c r="B38" s="13"/>
      <c r="C38" s="13"/>
      <c r="D38" s="13"/>
      <c r="E38" s="13"/>
      <c r="F38" s="13"/>
    </row>
    <row r="39" spans="1:6" x14ac:dyDescent="0.25">
      <c r="A39" s="13"/>
      <c r="B39" s="13"/>
      <c r="C39" s="13"/>
      <c r="D39" s="13"/>
      <c r="E39" s="13"/>
      <c r="F39" s="13"/>
    </row>
    <row r="40" spans="1:6" x14ac:dyDescent="0.25">
      <c r="A40" s="13"/>
      <c r="B40" s="13"/>
      <c r="C40" s="13"/>
      <c r="D40" s="13"/>
      <c r="E40" s="13"/>
      <c r="F40" s="13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EAB90-5075-46BB-9EC3-0C8B29C4714F}">
  <dimension ref="A1:G38"/>
  <sheetViews>
    <sheetView workbookViewId="0">
      <selection activeCell="E3" sqref="E3"/>
    </sheetView>
  </sheetViews>
  <sheetFormatPr defaultRowHeight="15" x14ac:dyDescent="0.25"/>
  <cols>
    <col min="1" max="3" width="21.7109375" customWidth="1"/>
    <col min="4" max="4" width="15.28515625" customWidth="1"/>
    <col min="5" max="5" width="18.7109375" customWidth="1"/>
    <col min="6" max="6" width="19.7109375" customWidth="1"/>
  </cols>
  <sheetData>
    <row r="1" spans="1:7" ht="34.5" customHeight="1" x14ac:dyDescent="0.25">
      <c r="A1" s="41" t="s">
        <v>37</v>
      </c>
      <c r="B1" s="41"/>
      <c r="C1" s="41"/>
      <c r="D1" s="41"/>
      <c r="E1" s="41"/>
      <c r="F1" s="41"/>
      <c r="G1" s="54"/>
    </row>
    <row r="2" spans="1:7" x14ac:dyDescent="0.25">
      <c r="A2" s="2" t="s">
        <v>33</v>
      </c>
      <c r="B2" s="3" t="s">
        <v>0</v>
      </c>
      <c r="C2" s="4" t="s">
        <v>32</v>
      </c>
      <c r="D2" s="54"/>
      <c r="E2" s="11" t="s">
        <v>0</v>
      </c>
      <c r="F2" s="11" t="s">
        <v>38</v>
      </c>
      <c r="G2" s="54"/>
    </row>
    <row r="3" spans="1:7" x14ac:dyDescent="0.25">
      <c r="A3" s="55" t="s">
        <v>7</v>
      </c>
      <c r="B3" s="54" t="s">
        <v>31</v>
      </c>
      <c r="C3" s="56">
        <v>60000</v>
      </c>
      <c r="D3" s="54"/>
      <c r="E3" s="54" t="str" cm="1">
        <f t="array" ref="E3:F7">_xlfn.GROUPBY(B2:B30, C2:C30, _xlfn.LAMBDA(_xlpm.x, 10%*SUM(_xlpm.x)))</f>
        <v>Design</v>
      </c>
      <c r="F3" s="57">
        <v>40900</v>
      </c>
      <c r="G3" s="54"/>
    </row>
    <row r="4" spans="1:7" x14ac:dyDescent="0.25">
      <c r="A4" s="55" t="s">
        <v>9</v>
      </c>
      <c r="B4" s="54" t="s">
        <v>29</v>
      </c>
      <c r="C4" s="56">
        <v>86000</v>
      </c>
      <c r="D4" s="54"/>
      <c r="E4" s="54" t="str">
        <v>Development</v>
      </c>
      <c r="F4" s="57">
        <v>34600</v>
      </c>
      <c r="G4" s="54"/>
    </row>
    <row r="5" spans="1:7" x14ac:dyDescent="0.25">
      <c r="A5" s="55" t="s">
        <v>4</v>
      </c>
      <c r="B5" s="54" t="s">
        <v>28</v>
      </c>
      <c r="C5" s="56">
        <v>73000</v>
      </c>
      <c r="D5" s="54"/>
      <c r="E5" s="54" t="str">
        <v>Marketing</v>
      </c>
      <c r="F5" s="57">
        <v>49100</v>
      </c>
      <c r="G5" s="54"/>
    </row>
    <row r="6" spans="1:7" x14ac:dyDescent="0.25">
      <c r="A6" s="55" t="s">
        <v>17</v>
      </c>
      <c r="B6" s="54" t="s">
        <v>29</v>
      </c>
      <c r="C6" s="56">
        <v>63000</v>
      </c>
      <c r="D6" s="54"/>
      <c r="E6" s="54" t="str">
        <v>Research</v>
      </c>
      <c r="F6" s="57">
        <v>53200</v>
      </c>
      <c r="G6" s="54"/>
    </row>
    <row r="7" spans="1:7" x14ac:dyDescent="0.25">
      <c r="A7" s="55" t="s">
        <v>22</v>
      </c>
      <c r="B7" s="54" t="s">
        <v>31</v>
      </c>
      <c r="C7" s="56">
        <v>60000</v>
      </c>
      <c r="D7" s="54"/>
      <c r="E7" s="1" t="str">
        <v>Total</v>
      </c>
      <c r="F7" s="21">
        <v>177800</v>
      </c>
      <c r="G7" s="54"/>
    </row>
    <row r="8" spans="1:7" x14ac:dyDescent="0.25">
      <c r="A8" s="55" t="s">
        <v>7</v>
      </c>
      <c r="B8" s="54" t="s">
        <v>31</v>
      </c>
      <c r="C8" s="56">
        <v>32000</v>
      </c>
      <c r="D8" s="54"/>
      <c r="E8" s="54"/>
      <c r="F8" s="54"/>
      <c r="G8" s="54"/>
    </row>
    <row r="9" spans="1:7" x14ac:dyDescent="0.25">
      <c r="A9" s="55" t="s">
        <v>25</v>
      </c>
      <c r="B9" s="54" t="s">
        <v>29</v>
      </c>
      <c r="C9" s="56">
        <v>92000</v>
      </c>
      <c r="D9" s="54"/>
      <c r="E9" s="54"/>
      <c r="F9" s="54"/>
      <c r="G9" s="54"/>
    </row>
    <row r="10" spans="1:7" x14ac:dyDescent="0.25">
      <c r="A10" s="55" t="s">
        <v>11</v>
      </c>
      <c r="B10" s="54" t="s">
        <v>31</v>
      </c>
      <c r="C10" s="56">
        <v>46000</v>
      </c>
      <c r="D10" s="54"/>
      <c r="E10" s="54"/>
      <c r="F10" s="54"/>
      <c r="G10" s="54"/>
    </row>
    <row r="11" spans="1:7" x14ac:dyDescent="0.25">
      <c r="A11" s="55" t="s">
        <v>12</v>
      </c>
      <c r="B11" s="54" t="s">
        <v>28</v>
      </c>
      <c r="C11" s="56">
        <v>103000</v>
      </c>
      <c r="D11" s="54"/>
      <c r="E11" s="54"/>
      <c r="F11" s="54"/>
      <c r="G11" s="54"/>
    </row>
    <row r="12" spans="1:7" x14ac:dyDescent="0.25">
      <c r="A12" s="55" t="s">
        <v>26</v>
      </c>
      <c r="B12" s="54" t="s">
        <v>29</v>
      </c>
      <c r="C12" s="56">
        <v>32000</v>
      </c>
      <c r="D12" s="54"/>
      <c r="E12" s="54"/>
      <c r="F12" s="54"/>
      <c r="G12" s="54"/>
    </row>
    <row r="13" spans="1:7" x14ac:dyDescent="0.25">
      <c r="A13" s="55" t="s">
        <v>13</v>
      </c>
      <c r="B13" s="54" t="s">
        <v>29</v>
      </c>
      <c r="C13" s="56">
        <v>98000</v>
      </c>
      <c r="D13" s="54"/>
      <c r="E13" s="54"/>
      <c r="F13" s="54"/>
      <c r="G13" s="54"/>
    </row>
    <row r="14" spans="1:7" x14ac:dyDescent="0.25">
      <c r="A14" s="55" t="s">
        <v>18</v>
      </c>
      <c r="B14" s="54" t="s">
        <v>31</v>
      </c>
      <c r="C14" s="56">
        <v>105000</v>
      </c>
      <c r="D14" s="54"/>
      <c r="E14" s="54"/>
      <c r="F14" s="54"/>
      <c r="G14" s="54"/>
    </row>
    <row r="15" spans="1:7" x14ac:dyDescent="0.25">
      <c r="A15" s="55" t="s">
        <v>34</v>
      </c>
      <c r="B15" s="54" t="s">
        <v>30</v>
      </c>
      <c r="C15" s="56">
        <v>58000</v>
      </c>
      <c r="D15" s="54"/>
      <c r="E15" s="54"/>
      <c r="F15" s="54"/>
      <c r="G15" s="54"/>
    </row>
    <row r="16" spans="1:7" x14ac:dyDescent="0.25">
      <c r="A16" s="55" t="s">
        <v>2</v>
      </c>
      <c r="B16" s="54" t="s">
        <v>30</v>
      </c>
      <c r="C16" s="56">
        <v>14000</v>
      </c>
      <c r="D16" s="54"/>
      <c r="E16" s="54"/>
      <c r="F16" s="54"/>
      <c r="G16" s="54"/>
    </row>
    <row r="17" spans="1:7" x14ac:dyDescent="0.25">
      <c r="A17" s="55" t="s">
        <v>10</v>
      </c>
      <c r="B17" s="54" t="s">
        <v>30</v>
      </c>
      <c r="C17" s="56">
        <v>78000</v>
      </c>
      <c r="D17" s="54"/>
      <c r="E17" s="54"/>
      <c r="F17" s="54"/>
      <c r="G17" s="54"/>
    </row>
    <row r="18" spans="1:7" x14ac:dyDescent="0.25">
      <c r="A18" s="55" t="s">
        <v>8</v>
      </c>
      <c r="B18" s="54" t="s">
        <v>28</v>
      </c>
      <c r="C18" s="56">
        <v>63000</v>
      </c>
      <c r="D18" s="54"/>
      <c r="E18" s="54"/>
      <c r="F18" s="54"/>
      <c r="G18" s="54"/>
    </row>
    <row r="19" spans="1:7" x14ac:dyDescent="0.25">
      <c r="A19" s="55" t="s">
        <v>5</v>
      </c>
      <c r="B19" s="54" t="s">
        <v>29</v>
      </c>
      <c r="C19" s="56">
        <v>90000</v>
      </c>
      <c r="D19" s="54"/>
      <c r="E19" s="54"/>
      <c r="F19" s="54"/>
      <c r="G19" s="54"/>
    </row>
    <row r="20" spans="1:7" x14ac:dyDescent="0.25">
      <c r="A20" s="55" t="s">
        <v>19</v>
      </c>
      <c r="B20" s="54" t="s">
        <v>30</v>
      </c>
      <c r="C20" s="56">
        <v>68000</v>
      </c>
      <c r="D20" s="54"/>
      <c r="E20" s="54"/>
      <c r="F20" s="54"/>
      <c r="G20" s="54"/>
    </row>
    <row r="21" spans="1:7" x14ac:dyDescent="0.25">
      <c r="A21" s="55" t="s">
        <v>16</v>
      </c>
      <c r="B21" s="54" t="s">
        <v>28</v>
      </c>
      <c r="C21" s="56">
        <v>34000</v>
      </c>
      <c r="D21" s="54"/>
      <c r="E21" s="54"/>
      <c r="F21" s="54"/>
      <c r="G21" s="54"/>
    </row>
    <row r="22" spans="1:7" x14ac:dyDescent="0.25">
      <c r="A22" s="55" t="s">
        <v>23</v>
      </c>
      <c r="B22" s="54" t="s">
        <v>31</v>
      </c>
      <c r="C22" s="56">
        <v>12000</v>
      </c>
      <c r="D22" s="54"/>
      <c r="E22" s="54"/>
      <c r="F22" s="54"/>
      <c r="G22" s="54"/>
    </row>
    <row r="23" spans="1:7" x14ac:dyDescent="0.25">
      <c r="A23" s="55" t="s">
        <v>6</v>
      </c>
      <c r="B23" s="54" t="s">
        <v>30</v>
      </c>
      <c r="C23" s="56">
        <v>112000</v>
      </c>
      <c r="D23" s="54"/>
      <c r="E23" s="54"/>
      <c r="F23" s="54"/>
      <c r="G23" s="54"/>
    </row>
    <row r="24" spans="1:7" x14ac:dyDescent="0.25">
      <c r="A24" s="55" t="s">
        <v>27</v>
      </c>
      <c r="B24" s="54" t="s">
        <v>29</v>
      </c>
      <c r="C24" s="56">
        <v>71000</v>
      </c>
      <c r="D24" s="54"/>
      <c r="E24" s="54"/>
      <c r="F24" s="54"/>
      <c r="G24" s="54"/>
    </row>
    <row r="25" spans="1:7" x14ac:dyDescent="0.25">
      <c r="A25" s="55" t="s">
        <v>20</v>
      </c>
      <c r="B25" s="54" t="s">
        <v>30</v>
      </c>
      <c r="C25" s="56">
        <v>57000</v>
      </c>
      <c r="D25" s="54"/>
      <c r="E25" s="54"/>
      <c r="F25" s="54"/>
      <c r="G25" s="54"/>
    </row>
    <row r="26" spans="1:7" x14ac:dyDescent="0.25">
      <c r="A26" s="55" t="s">
        <v>24</v>
      </c>
      <c r="B26" s="54" t="s">
        <v>31</v>
      </c>
      <c r="C26" s="56">
        <v>79000</v>
      </c>
      <c r="D26" s="54"/>
      <c r="E26" s="54"/>
      <c r="F26" s="54"/>
      <c r="G26" s="54"/>
    </row>
    <row r="27" spans="1:7" x14ac:dyDescent="0.25">
      <c r="A27" s="55" t="s">
        <v>1</v>
      </c>
      <c r="B27" s="54" t="s">
        <v>28</v>
      </c>
      <c r="C27" s="56">
        <v>73000</v>
      </c>
      <c r="D27" s="54"/>
      <c r="E27" s="54"/>
      <c r="F27" s="54"/>
      <c r="G27" s="54"/>
    </row>
    <row r="28" spans="1:7" x14ac:dyDescent="0.25">
      <c r="A28" s="55" t="s">
        <v>3</v>
      </c>
      <c r="B28" s="54" t="s">
        <v>31</v>
      </c>
      <c r="C28" s="56">
        <v>15000</v>
      </c>
      <c r="D28" s="54"/>
      <c r="E28" s="54"/>
      <c r="F28" s="54"/>
      <c r="G28" s="54"/>
    </row>
    <row r="29" spans="1:7" x14ac:dyDescent="0.25">
      <c r="A29" s="55" t="s">
        <v>21</v>
      </c>
      <c r="B29" s="54" t="s">
        <v>30</v>
      </c>
      <c r="C29" s="56">
        <v>60000</v>
      </c>
      <c r="D29" s="54"/>
      <c r="E29" s="54"/>
      <c r="F29" s="54"/>
      <c r="G29" s="54"/>
    </row>
    <row r="30" spans="1:7" x14ac:dyDescent="0.25">
      <c r="A30" s="58" t="s">
        <v>14</v>
      </c>
      <c r="B30" s="59" t="s">
        <v>30</v>
      </c>
      <c r="C30" s="60">
        <v>44000</v>
      </c>
      <c r="D30" s="54"/>
      <c r="E30" s="54"/>
      <c r="F30" s="54"/>
      <c r="G30" s="54"/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4"/>
      <c r="B34" s="54"/>
      <c r="C34" s="54"/>
      <c r="D34" s="54"/>
      <c r="E34" s="54"/>
      <c r="F34" s="54"/>
      <c r="G34" s="54"/>
    </row>
    <row r="35" spans="1:7" x14ac:dyDescent="0.25">
      <c r="A35" s="54"/>
      <c r="B35" s="54"/>
      <c r="C35" s="54"/>
      <c r="D35" s="54"/>
      <c r="E35" s="54"/>
      <c r="F35" s="54"/>
      <c r="G35" s="54"/>
    </row>
    <row r="36" spans="1:7" x14ac:dyDescent="0.25">
      <c r="A36" s="5"/>
      <c r="B36" s="5"/>
      <c r="C36" s="5"/>
      <c r="D36" s="5"/>
      <c r="E36" s="5"/>
      <c r="F36" s="5"/>
    </row>
    <row r="37" spans="1:7" x14ac:dyDescent="0.25">
      <c r="A37" s="5"/>
      <c r="B37" s="5"/>
      <c r="C37" s="5"/>
      <c r="D37" s="5"/>
      <c r="E37" s="5"/>
      <c r="F37" s="5"/>
    </row>
    <row r="38" spans="1:7" x14ac:dyDescent="0.25">
      <c r="A38" s="5"/>
      <c r="B38" s="5"/>
      <c r="C38" s="5"/>
      <c r="D38" s="5"/>
      <c r="E38" s="5"/>
      <c r="F38" s="5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87650-6BA2-429E-86A1-5293AFA1B867}">
  <dimension ref="A1:Q38"/>
  <sheetViews>
    <sheetView workbookViewId="0">
      <selection activeCell="E3" sqref="E3"/>
    </sheetView>
  </sheetViews>
  <sheetFormatPr defaultRowHeight="15" x14ac:dyDescent="0.25"/>
  <cols>
    <col min="1" max="1" width="13.85546875" customWidth="1"/>
    <col min="2" max="2" width="18.5703125" customWidth="1"/>
    <col min="3" max="3" width="19" customWidth="1"/>
    <col min="4" max="4" width="15.42578125" customWidth="1"/>
    <col min="5" max="5" width="14.5703125" customWidth="1"/>
    <col min="6" max="6" width="49.7109375" customWidth="1"/>
    <col min="7" max="7" width="15.140625" customWidth="1"/>
    <col min="8" max="8" width="13.28515625" bestFit="1" customWidth="1"/>
    <col min="9" max="9" width="13" customWidth="1"/>
  </cols>
  <sheetData>
    <row r="1" spans="1:17" ht="34.5" customHeight="1" x14ac:dyDescent="0.25">
      <c r="A1" s="41" t="s">
        <v>50</v>
      </c>
      <c r="B1" s="41"/>
      <c r="C1" s="41"/>
      <c r="D1" s="41"/>
      <c r="E1" s="41"/>
      <c r="F1" s="41"/>
      <c r="G1" s="7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x14ac:dyDescent="0.25">
      <c r="A2" s="2" t="s">
        <v>48</v>
      </c>
      <c r="B2" s="3" t="s">
        <v>33</v>
      </c>
      <c r="C2" s="4" t="s">
        <v>32</v>
      </c>
      <c r="D2" s="5"/>
      <c r="E2" s="11" t="s">
        <v>48</v>
      </c>
      <c r="F2" s="11" t="s">
        <v>49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x14ac:dyDescent="0.25">
      <c r="A3" s="22" t="s">
        <v>39</v>
      </c>
      <c r="B3" s="5" t="s">
        <v>20</v>
      </c>
      <c r="C3" s="8">
        <v>60000</v>
      </c>
      <c r="D3" s="5"/>
      <c r="E3" s="5" t="str" cm="1">
        <f t="array" ref="E3:F11">_xlfn.GROUPBY(A3:A30, B3:B30, _xlfn.LAMBDA(_xlpm.x, _xlfn.TEXTJOIN(" | ", TRUE, _xlpm.x)), 0, 0)</f>
        <v>Anna</v>
      </c>
      <c r="F3" s="6" t="str">
        <v>PhoenixFury | BlazeWave | StellarStride</v>
      </c>
      <c r="G3" s="5"/>
      <c r="H3" s="5"/>
      <c r="I3" s="6"/>
      <c r="J3" s="5"/>
      <c r="K3" s="5"/>
      <c r="L3" s="5"/>
      <c r="M3" s="5"/>
      <c r="N3" s="5"/>
      <c r="O3" s="5"/>
      <c r="P3" s="5"/>
      <c r="Q3" s="5"/>
    </row>
    <row r="4" spans="1:17" x14ac:dyDescent="0.25">
      <c r="A4" s="22" t="s">
        <v>40</v>
      </c>
      <c r="B4" s="5" t="s">
        <v>18</v>
      </c>
      <c r="C4" s="8">
        <v>86000</v>
      </c>
      <c r="D4" s="5"/>
      <c r="E4" s="5" t="str">
        <v>Carlos</v>
      </c>
      <c r="F4" s="6" t="str">
        <v>BlizzardBlast | StormSurge | CelestialCharge</v>
      </c>
      <c r="G4" s="5"/>
      <c r="H4" s="5"/>
      <c r="I4" s="6"/>
      <c r="J4" s="5"/>
      <c r="K4" s="5"/>
      <c r="L4" s="5"/>
      <c r="M4" s="5"/>
      <c r="N4" s="5"/>
      <c r="O4" s="5"/>
      <c r="P4" s="5"/>
      <c r="Q4" s="5"/>
    </row>
    <row r="5" spans="1:17" x14ac:dyDescent="0.25">
      <c r="A5" s="22" t="s">
        <v>41</v>
      </c>
      <c r="B5" s="5" t="s">
        <v>15</v>
      </c>
      <c r="C5" s="8">
        <v>73000</v>
      </c>
      <c r="D5" s="5"/>
      <c r="E5" s="5" t="str">
        <v>Emily</v>
      </c>
      <c r="F5" s="6" t="str">
        <v>LightningLoom | InfernoPulse | SolarSurge</v>
      </c>
      <c r="G5" s="5"/>
      <c r="H5" s="5"/>
      <c r="I5" s="6"/>
      <c r="J5" s="5"/>
      <c r="K5" s="5"/>
      <c r="L5" s="5"/>
      <c r="M5" s="5"/>
      <c r="N5" s="5"/>
      <c r="O5" s="5"/>
      <c r="P5" s="5"/>
      <c r="Q5" s="5"/>
    </row>
    <row r="6" spans="1:17" x14ac:dyDescent="0.25">
      <c r="A6" s="22" t="s">
        <v>42</v>
      </c>
      <c r="B6" s="5" t="s">
        <v>7</v>
      </c>
      <c r="C6" s="8">
        <v>63000</v>
      </c>
      <c r="D6" s="5"/>
      <c r="E6" s="5" t="str">
        <v>John</v>
      </c>
      <c r="F6" s="6" t="str">
        <v>SupernovaSprint | ThunderPeak | EclipseEcho</v>
      </c>
      <c r="G6" s="5"/>
      <c r="H6" s="5"/>
      <c r="I6" s="6"/>
      <c r="J6" s="5"/>
      <c r="K6" s="5"/>
      <c r="L6" s="5"/>
      <c r="M6" s="5"/>
      <c r="N6" s="5"/>
      <c r="O6" s="5"/>
      <c r="P6" s="5"/>
      <c r="Q6" s="5"/>
    </row>
    <row r="7" spans="1:17" x14ac:dyDescent="0.25">
      <c r="A7" s="22" t="s">
        <v>43</v>
      </c>
      <c r="B7" s="5" t="s">
        <v>17</v>
      </c>
      <c r="C7" s="8">
        <v>88000</v>
      </c>
      <c r="D7" s="5"/>
      <c r="E7" s="5" t="str">
        <v>Luis</v>
      </c>
      <c r="F7" s="6" t="str">
        <v>EclipseEdge | QuasarQuest | StormCrest</v>
      </c>
      <c r="G7" s="5"/>
      <c r="H7" s="5"/>
      <c r="I7" s="6"/>
      <c r="J7" s="5"/>
      <c r="K7" s="5"/>
      <c r="L7" s="5"/>
      <c r="M7" s="5"/>
      <c r="N7" s="5"/>
      <c r="O7" s="5"/>
      <c r="P7" s="5"/>
      <c r="Q7" s="5"/>
    </row>
    <row r="8" spans="1:17" x14ac:dyDescent="0.25">
      <c r="A8" s="22" t="s">
        <v>44</v>
      </c>
      <c r="B8" s="5" t="s">
        <v>8</v>
      </c>
      <c r="C8" s="8">
        <v>32000</v>
      </c>
      <c r="D8" s="5"/>
      <c r="E8" s="5" t="str">
        <v>Maria</v>
      </c>
      <c r="F8" s="5" t="str">
        <v>InfernoImpact | VortexVoyage | Meteor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x14ac:dyDescent="0.25">
      <c r="A9" s="22" t="s">
        <v>45</v>
      </c>
      <c r="B9" s="5" t="s">
        <v>11</v>
      </c>
      <c r="C9" s="8">
        <v>92000</v>
      </c>
      <c r="D9" s="5"/>
      <c r="E9" s="5" t="str">
        <v>Mike</v>
      </c>
      <c r="F9" s="5" t="str">
        <v>CometRise | TyphoonThrive | NebulaStrike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x14ac:dyDescent="0.25">
      <c r="A10" s="22" t="s">
        <v>46</v>
      </c>
      <c r="B10" s="5" t="s">
        <v>12</v>
      </c>
      <c r="C10" s="8">
        <v>46000</v>
      </c>
      <c r="D10" s="5"/>
      <c r="E10" s="5" t="str">
        <v>Sarah</v>
      </c>
      <c r="F10" s="5" t="str">
        <v>AuroraLeap | TitanForge | SolarisSweep | NovaBurst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x14ac:dyDescent="0.25">
      <c r="A11" s="22" t="s">
        <v>39</v>
      </c>
      <c r="B11" s="5" t="s">
        <v>24</v>
      </c>
      <c r="C11" s="8">
        <v>103000</v>
      </c>
      <c r="D11" s="5"/>
      <c r="E11" s="5" t="str">
        <v>Sophie</v>
      </c>
      <c r="F11" s="5" t="str">
        <v>GalaxyGale | ThunderRise | AvalancheGlide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x14ac:dyDescent="0.25">
      <c r="A12" s="22" t="s">
        <v>47</v>
      </c>
      <c r="B12" s="5" t="s">
        <v>26</v>
      </c>
      <c r="C12" s="8">
        <v>32000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x14ac:dyDescent="0.25">
      <c r="A13" s="22" t="s">
        <v>40</v>
      </c>
      <c r="B13" s="5" t="s">
        <v>13</v>
      </c>
      <c r="C13" s="8">
        <v>98000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x14ac:dyDescent="0.25">
      <c r="A14" s="22" t="s">
        <v>43</v>
      </c>
      <c r="B14" s="5" t="s">
        <v>27</v>
      </c>
      <c r="C14" s="8">
        <v>105000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x14ac:dyDescent="0.25">
      <c r="A15" s="22" t="s">
        <v>41</v>
      </c>
      <c r="B15" s="5" t="s">
        <v>21</v>
      </c>
      <c r="C15" s="8">
        <v>58000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x14ac:dyDescent="0.25">
      <c r="A16" s="22" t="s">
        <v>42</v>
      </c>
      <c r="B16" s="5" t="s">
        <v>3</v>
      </c>
      <c r="C16" s="8">
        <v>14000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x14ac:dyDescent="0.25">
      <c r="A17" s="22" t="s">
        <v>44</v>
      </c>
      <c r="B17" s="5" t="s">
        <v>4</v>
      </c>
      <c r="C17" s="8">
        <v>78000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x14ac:dyDescent="0.25">
      <c r="A18" s="22" t="s">
        <v>39</v>
      </c>
      <c r="B18" s="5" t="s">
        <v>25</v>
      </c>
      <c r="C18" s="8">
        <v>63000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x14ac:dyDescent="0.25">
      <c r="A19" s="22" t="s">
        <v>45</v>
      </c>
      <c r="B19" s="5" t="s">
        <v>5</v>
      </c>
      <c r="C19" s="8">
        <v>90000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x14ac:dyDescent="0.25">
      <c r="A20" s="22" t="s">
        <v>46</v>
      </c>
      <c r="B20" s="5" t="s">
        <v>1</v>
      </c>
      <c r="C20" s="8">
        <v>68000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x14ac:dyDescent="0.25">
      <c r="A21" s="22" t="s">
        <v>40</v>
      </c>
      <c r="B21" s="5" t="s">
        <v>16</v>
      </c>
      <c r="C21" s="8">
        <v>34000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x14ac:dyDescent="0.25">
      <c r="A22" s="22" t="s">
        <v>43</v>
      </c>
      <c r="B22" s="5" t="s">
        <v>22</v>
      </c>
      <c r="C22" s="8">
        <v>12000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x14ac:dyDescent="0.25">
      <c r="A23" s="22" t="s">
        <v>41</v>
      </c>
      <c r="B23" s="5" t="s">
        <v>2</v>
      </c>
      <c r="C23" s="8">
        <v>112000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x14ac:dyDescent="0.25">
      <c r="A24" s="22" t="s">
        <v>42</v>
      </c>
      <c r="B24" s="5" t="s">
        <v>19</v>
      </c>
      <c r="C24" s="8">
        <v>71000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x14ac:dyDescent="0.25">
      <c r="A25" s="22" t="s">
        <v>45</v>
      </c>
      <c r="B25" s="5" t="s">
        <v>6</v>
      </c>
      <c r="C25" s="8">
        <v>57000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x14ac:dyDescent="0.25">
      <c r="A26" s="22" t="s">
        <v>44</v>
      </c>
      <c r="B26" s="5" t="s">
        <v>23</v>
      </c>
      <c r="C26" s="8">
        <v>79000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x14ac:dyDescent="0.25">
      <c r="A27" s="22" t="s">
        <v>47</v>
      </c>
      <c r="B27" s="5" t="s">
        <v>14</v>
      </c>
      <c r="C27" s="8">
        <v>73000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x14ac:dyDescent="0.25">
      <c r="A28" s="22" t="s">
        <v>47</v>
      </c>
      <c r="B28" s="5" t="s">
        <v>34</v>
      </c>
      <c r="C28" s="8">
        <v>15000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x14ac:dyDescent="0.25">
      <c r="A29" s="22" t="s">
        <v>46</v>
      </c>
      <c r="B29" s="5" t="s">
        <v>9</v>
      </c>
      <c r="C29" s="8">
        <v>60000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x14ac:dyDescent="0.25">
      <c r="A30" s="23" t="s">
        <v>42</v>
      </c>
      <c r="B30" s="9" t="s">
        <v>10</v>
      </c>
      <c r="C30" s="10">
        <v>44000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E390C-7D3C-42F6-9C2E-64C506CCC23E}">
  <dimension ref="A1:R38"/>
  <sheetViews>
    <sheetView workbookViewId="0">
      <selection activeCell="F3" sqref="F3"/>
    </sheetView>
  </sheetViews>
  <sheetFormatPr defaultRowHeight="15" x14ac:dyDescent="0.25"/>
  <cols>
    <col min="1" max="1" width="11.5703125" customWidth="1"/>
    <col min="2" max="2" width="13.85546875" customWidth="1"/>
    <col min="3" max="3" width="17.7109375" customWidth="1"/>
    <col min="4" max="4" width="14" customWidth="1"/>
    <col min="5" max="5" width="13.28515625" customWidth="1"/>
    <col min="6" max="6" width="14.5703125" customWidth="1"/>
    <col min="7" max="7" width="42.7109375" customWidth="1"/>
    <col min="8" max="8" width="15.140625" customWidth="1"/>
    <col min="9" max="9" width="13.28515625" bestFit="1" customWidth="1"/>
    <col min="10" max="10" width="13" customWidth="1"/>
  </cols>
  <sheetData>
    <row r="1" spans="1:18" ht="34.5" customHeight="1" x14ac:dyDescent="0.25">
      <c r="A1" s="24"/>
      <c r="B1" s="41" t="s">
        <v>50</v>
      </c>
      <c r="C1" s="41"/>
      <c r="D1" s="41"/>
      <c r="E1" s="41"/>
      <c r="F1" s="41"/>
      <c r="G1" s="41"/>
      <c r="H1" s="7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x14ac:dyDescent="0.25">
      <c r="A2" s="3" t="s">
        <v>56</v>
      </c>
      <c r="B2" s="3" t="s">
        <v>48</v>
      </c>
      <c r="C2" s="3" t="s">
        <v>33</v>
      </c>
      <c r="D2" s="4" t="s">
        <v>32</v>
      </c>
      <c r="E2" s="24"/>
      <c r="F2" s="11" t="s">
        <v>48</v>
      </c>
      <c r="G2" s="11" t="s">
        <v>49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x14ac:dyDescent="0.25">
      <c r="A3" s="25" t="s">
        <v>57</v>
      </c>
      <c r="B3" s="24" t="s">
        <v>44</v>
      </c>
      <c r="C3" s="24" t="s">
        <v>8</v>
      </c>
      <c r="D3" s="26">
        <v>32000</v>
      </c>
      <c r="E3" s="24"/>
      <c r="F3" s="24" t="str" cm="1">
        <f t="array" ref="F3:G10">_xlfn.GROUPBY(B3:B30, C3:C30,_xlfn.LAMBDA(_xlpm.x, _xlfn.TEXTJOIN(" | ", TRUE, _xlfn._xlws.SORT(_xlfn.UNIQUE(_xlpm.x)))), 0, 0)</f>
        <v>Anna</v>
      </c>
      <c r="G3" s="27" t="str">
        <v>BlazeWave | PhoenixFury | StellarStride</v>
      </c>
      <c r="H3" s="5"/>
      <c r="I3" s="5"/>
      <c r="J3" s="6"/>
      <c r="K3" s="5"/>
      <c r="L3" s="5"/>
      <c r="M3" s="5"/>
      <c r="N3" s="5"/>
      <c r="O3" s="5"/>
      <c r="P3" s="5"/>
      <c r="Q3" s="5"/>
      <c r="R3" s="5"/>
    </row>
    <row r="4" spans="1:18" x14ac:dyDescent="0.25">
      <c r="A4" s="25" t="s">
        <v>57</v>
      </c>
      <c r="B4" s="24" t="s">
        <v>43</v>
      </c>
      <c r="C4" s="24" t="s">
        <v>17</v>
      </c>
      <c r="D4" s="26">
        <v>88000</v>
      </c>
      <c r="E4" s="24"/>
      <c r="F4" s="24" t="str">
        <v>Carlos</v>
      </c>
      <c r="G4" s="27" t="str">
        <v>BlizzardBlast | CelestialCharge | StormSurge</v>
      </c>
      <c r="H4" s="5"/>
      <c r="I4" s="5"/>
      <c r="J4" s="6"/>
      <c r="K4" s="5"/>
      <c r="L4" s="5"/>
      <c r="M4" s="5"/>
      <c r="N4" s="5"/>
      <c r="O4" s="5"/>
      <c r="P4" s="5"/>
      <c r="Q4" s="5"/>
      <c r="R4" s="5"/>
    </row>
    <row r="5" spans="1:18" x14ac:dyDescent="0.25">
      <c r="A5" s="25" t="s">
        <v>57</v>
      </c>
      <c r="B5" s="24" t="s">
        <v>40</v>
      </c>
      <c r="C5" s="24" t="s">
        <v>18</v>
      </c>
      <c r="D5" s="26">
        <v>86000</v>
      </c>
      <c r="E5" s="24"/>
      <c r="F5" s="24" t="str">
        <v>Emily</v>
      </c>
      <c r="G5" s="27" t="str">
        <v>InfernoPulse | LightningLoom | SolarSurge</v>
      </c>
      <c r="H5" s="5"/>
      <c r="I5" s="5"/>
      <c r="J5" s="6"/>
      <c r="K5" s="5"/>
      <c r="L5" s="5"/>
      <c r="M5" s="5"/>
      <c r="N5" s="5"/>
      <c r="O5" s="5"/>
      <c r="P5" s="5"/>
      <c r="Q5" s="5"/>
      <c r="R5" s="5"/>
    </row>
    <row r="6" spans="1:18" x14ac:dyDescent="0.25">
      <c r="A6" s="25" t="s">
        <v>57</v>
      </c>
      <c r="B6" s="24" t="s">
        <v>39</v>
      </c>
      <c r="C6" s="24" t="s">
        <v>20</v>
      </c>
      <c r="D6" s="26">
        <v>60000</v>
      </c>
      <c r="E6" s="24"/>
      <c r="F6" s="24" t="str">
        <v>John</v>
      </c>
      <c r="G6" s="27" t="str">
        <v>EclipseEcho | SupernovaSprint | ThunderPeak</v>
      </c>
      <c r="H6" s="5"/>
      <c r="I6" s="5"/>
      <c r="J6" s="6"/>
      <c r="K6" s="5"/>
      <c r="L6" s="5"/>
      <c r="M6" s="5"/>
      <c r="N6" s="5"/>
      <c r="O6" s="5"/>
      <c r="P6" s="5"/>
      <c r="Q6" s="5"/>
      <c r="R6" s="5"/>
    </row>
    <row r="7" spans="1:18" x14ac:dyDescent="0.25">
      <c r="A7" s="25" t="s">
        <v>57</v>
      </c>
      <c r="B7" s="24" t="s">
        <v>45</v>
      </c>
      <c r="C7" s="24" t="s">
        <v>11</v>
      </c>
      <c r="D7" s="26">
        <v>92000</v>
      </c>
      <c r="E7" s="24"/>
      <c r="F7" s="24" t="str">
        <v>Luis</v>
      </c>
      <c r="G7" s="27" t="str">
        <v>EclipseEdge | QuasarQuest | StormCrest</v>
      </c>
      <c r="H7" s="5"/>
      <c r="I7" s="5"/>
      <c r="J7" s="6"/>
      <c r="K7" s="5"/>
      <c r="L7" s="5"/>
      <c r="M7" s="5"/>
      <c r="N7" s="5"/>
      <c r="O7" s="5"/>
      <c r="P7" s="5"/>
      <c r="Q7" s="5"/>
      <c r="R7" s="5"/>
    </row>
    <row r="8" spans="1:18" x14ac:dyDescent="0.25">
      <c r="A8" s="25" t="s">
        <v>57</v>
      </c>
      <c r="B8" s="24" t="s">
        <v>41</v>
      </c>
      <c r="C8" s="24" t="s">
        <v>15</v>
      </c>
      <c r="D8" s="26">
        <v>73000</v>
      </c>
      <c r="E8" s="24"/>
      <c r="F8" s="24" t="str">
        <v>Mike</v>
      </c>
      <c r="G8" s="24" t="str">
        <v>CometRise | TyphoonThrive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5">
      <c r="A9" s="25" t="s">
        <v>57</v>
      </c>
      <c r="B9" s="24" t="s">
        <v>42</v>
      </c>
      <c r="C9" s="24" t="s">
        <v>7</v>
      </c>
      <c r="D9" s="26">
        <v>63000</v>
      </c>
      <c r="E9" s="24"/>
      <c r="F9" s="24" t="str">
        <v>Sarah</v>
      </c>
      <c r="G9" s="24" t="str">
        <v>AuroraLeap | TitanForge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x14ac:dyDescent="0.25">
      <c r="A10" s="25" t="s">
        <v>58</v>
      </c>
      <c r="B10" s="24" t="s">
        <v>43</v>
      </c>
      <c r="C10" s="24" t="s">
        <v>27</v>
      </c>
      <c r="D10" s="26">
        <v>105000</v>
      </c>
      <c r="E10" s="24"/>
      <c r="F10" s="24" t="str">
        <v>Sophie</v>
      </c>
      <c r="G10" s="24" t="str">
        <v>AvalancheGlide | GalaxyGale | ThunderRise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x14ac:dyDescent="0.25">
      <c r="A11" s="25" t="s">
        <v>58</v>
      </c>
      <c r="B11" s="24" t="s">
        <v>40</v>
      </c>
      <c r="C11" s="24" t="s">
        <v>13</v>
      </c>
      <c r="D11" s="26">
        <v>98000</v>
      </c>
      <c r="E11" s="24"/>
      <c r="F11" s="24"/>
      <c r="G11" s="2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x14ac:dyDescent="0.25">
      <c r="A12" s="25" t="s">
        <v>58</v>
      </c>
      <c r="B12" s="24" t="s">
        <v>39</v>
      </c>
      <c r="C12" s="24" t="s">
        <v>20</v>
      </c>
      <c r="D12" s="26">
        <v>32000</v>
      </c>
      <c r="E12" s="24"/>
      <c r="F12" s="24"/>
      <c r="G12" s="24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x14ac:dyDescent="0.25">
      <c r="A13" s="25" t="s">
        <v>58</v>
      </c>
      <c r="B13" s="24" t="s">
        <v>39</v>
      </c>
      <c r="C13" s="24" t="s">
        <v>24</v>
      </c>
      <c r="D13" s="26">
        <v>103000</v>
      </c>
      <c r="E13" s="24"/>
      <c r="F13" s="24"/>
      <c r="G13" s="24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x14ac:dyDescent="0.25">
      <c r="A14" s="25" t="s">
        <v>58</v>
      </c>
      <c r="B14" s="24" t="s">
        <v>41</v>
      </c>
      <c r="C14" s="24" t="s">
        <v>21</v>
      </c>
      <c r="D14" s="26">
        <v>58000</v>
      </c>
      <c r="E14" s="24"/>
      <c r="F14" s="24"/>
      <c r="G14" s="24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x14ac:dyDescent="0.25">
      <c r="A15" s="25" t="s">
        <v>58</v>
      </c>
      <c r="B15" s="24" t="s">
        <v>46</v>
      </c>
      <c r="C15" s="24" t="s">
        <v>12</v>
      </c>
      <c r="D15" s="26">
        <v>46000</v>
      </c>
      <c r="E15" s="24"/>
      <c r="F15" s="24"/>
      <c r="G15" s="24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x14ac:dyDescent="0.25">
      <c r="A16" s="25" t="s">
        <v>59</v>
      </c>
      <c r="B16" s="24" t="s">
        <v>44</v>
      </c>
      <c r="C16" s="24" t="s">
        <v>4</v>
      </c>
      <c r="D16" s="26">
        <v>78000</v>
      </c>
      <c r="E16" s="24"/>
      <c r="F16" s="24"/>
      <c r="G16" s="2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x14ac:dyDescent="0.25">
      <c r="A17" s="25" t="s">
        <v>59</v>
      </c>
      <c r="B17" s="24" t="s">
        <v>40</v>
      </c>
      <c r="C17" s="24" t="s">
        <v>16</v>
      </c>
      <c r="D17" s="26">
        <v>34000</v>
      </c>
      <c r="E17" s="24"/>
      <c r="F17" s="24"/>
      <c r="G17" s="24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x14ac:dyDescent="0.25">
      <c r="A18" s="25" t="s">
        <v>59</v>
      </c>
      <c r="B18" s="24" t="s">
        <v>39</v>
      </c>
      <c r="C18" s="24" t="s">
        <v>25</v>
      </c>
      <c r="D18" s="26">
        <v>63000</v>
      </c>
      <c r="E18" s="24"/>
      <c r="F18" s="24"/>
      <c r="G18" s="24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x14ac:dyDescent="0.25">
      <c r="A19" s="25" t="s">
        <v>59</v>
      </c>
      <c r="B19" s="24" t="s">
        <v>45</v>
      </c>
      <c r="C19" s="24" t="s">
        <v>5</v>
      </c>
      <c r="D19" s="26">
        <v>90000</v>
      </c>
      <c r="E19" s="24"/>
      <c r="F19" s="24"/>
      <c r="G19" s="24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x14ac:dyDescent="0.25">
      <c r="A20" s="25" t="s">
        <v>59</v>
      </c>
      <c r="B20" s="24" t="s">
        <v>42</v>
      </c>
      <c r="C20" s="24" t="s">
        <v>3</v>
      </c>
      <c r="D20" s="26">
        <v>14000</v>
      </c>
      <c r="E20" s="24"/>
      <c r="F20" s="24"/>
      <c r="G20" s="24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x14ac:dyDescent="0.25">
      <c r="A21" s="25" t="s">
        <v>59</v>
      </c>
      <c r="B21" s="24" t="s">
        <v>46</v>
      </c>
      <c r="C21" s="24" t="s">
        <v>1</v>
      </c>
      <c r="D21" s="26">
        <v>68000</v>
      </c>
      <c r="E21" s="24"/>
      <c r="F21" s="24"/>
      <c r="G21" s="24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x14ac:dyDescent="0.25">
      <c r="A22" s="25" t="s">
        <v>60</v>
      </c>
      <c r="B22" s="24" t="s">
        <v>44</v>
      </c>
      <c r="C22" s="24" t="s">
        <v>23</v>
      </c>
      <c r="D22" s="26">
        <v>79000</v>
      </c>
      <c r="E22" s="24"/>
      <c r="F22" s="24"/>
      <c r="G22" s="24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x14ac:dyDescent="0.25">
      <c r="A23" s="25" t="s">
        <v>60</v>
      </c>
      <c r="B23" s="24" t="s">
        <v>43</v>
      </c>
      <c r="C23" s="24" t="s">
        <v>17</v>
      </c>
      <c r="D23" s="26">
        <v>73000</v>
      </c>
      <c r="E23" s="24"/>
      <c r="F23" s="24"/>
      <c r="G23" s="24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x14ac:dyDescent="0.25">
      <c r="A24" s="25" t="s">
        <v>60</v>
      </c>
      <c r="B24" s="24" t="s">
        <v>43</v>
      </c>
      <c r="C24" s="24" t="s">
        <v>22</v>
      </c>
      <c r="D24" s="26">
        <v>12000</v>
      </c>
      <c r="E24" s="24"/>
      <c r="F24" s="24"/>
      <c r="G24" s="24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x14ac:dyDescent="0.25">
      <c r="A25" s="25" t="s">
        <v>60</v>
      </c>
      <c r="B25" s="24" t="s">
        <v>43</v>
      </c>
      <c r="C25" s="24" t="s">
        <v>27</v>
      </c>
      <c r="D25" s="26">
        <v>44000</v>
      </c>
      <c r="E25" s="24"/>
      <c r="F25" s="24"/>
      <c r="G25" s="24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x14ac:dyDescent="0.25">
      <c r="A26" s="25" t="s">
        <v>60</v>
      </c>
      <c r="B26" s="24" t="s">
        <v>40</v>
      </c>
      <c r="C26" s="24" t="s">
        <v>18</v>
      </c>
      <c r="D26" s="26">
        <v>71000</v>
      </c>
      <c r="E26" s="24"/>
      <c r="F26" s="24"/>
      <c r="G26" s="24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x14ac:dyDescent="0.25">
      <c r="A27" s="25" t="s">
        <v>60</v>
      </c>
      <c r="B27" s="24" t="s">
        <v>40</v>
      </c>
      <c r="C27" s="24" t="s">
        <v>18</v>
      </c>
      <c r="D27" s="26">
        <v>15000</v>
      </c>
      <c r="E27" s="24"/>
      <c r="F27" s="24"/>
      <c r="G27" s="24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x14ac:dyDescent="0.25">
      <c r="A28" s="25" t="s">
        <v>60</v>
      </c>
      <c r="B28" s="24" t="s">
        <v>39</v>
      </c>
      <c r="C28" s="24" t="s">
        <v>20</v>
      </c>
      <c r="D28" s="26">
        <v>112000</v>
      </c>
      <c r="E28" s="24"/>
      <c r="F28" s="24"/>
      <c r="G28" s="24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x14ac:dyDescent="0.25">
      <c r="A29" s="25" t="s">
        <v>60</v>
      </c>
      <c r="B29" s="24" t="s">
        <v>45</v>
      </c>
      <c r="C29" s="24" t="s">
        <v>6</v>
      </c>
      <c r="D29" s="26">
        <v>57000</v>
      </c>
      <c r="E29" s="24"/>
      <c r="F29" s="24"/>
      <c r="G29" s="24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x14ac:dyDescent="0.25">
      <c r="A30" s="28" t="s">
        <v>60</v>
      </c>
      <c r="B30" s="29" t="s">
        <v>46</v>
      </c>
      <c r="C30" s="29" t="s">
        <v>9</v>
      </c>
      <c r="D30" s="30">
        <v>60000</v>
      </c>
      <c r="E30" s="24"/>
      <c r="F30" s="24"/>
      <c r="G30" s="24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x14ac:dyDescent="0.25">
      <c r="A31" s="24"/>
      <c r="B31" s="24"/>
      <c r="C31" s="24"/>
      <c r="D31" s="24"/>
      <c r="E31" s="24"/>
      <c r="F31" s="24"/>
      <c r="G31" s="24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x14ac:dyDescent="0.2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2:18" x14ac:dyDescent="0.2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2:18" x14ac:dyDescent="0.2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2:18" x14ac:dyDescent="0.2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2:18" x14ac:dyDescent="0.2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2:18" x14ac:dyDescent="0.2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2:18" x14ac:dyDescent="0.2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</sheetData>
  <sortState xmlns:xlrd2="http://schemas.microsoft.com/office/spreadsheetml/2017/richdata2" ref="A3:D30">
    <sortCondition ref="A3:A30"/>
    <sortCondition ref="B3:B30"/>
    <sortCondition ref="C3:C30"/>
  </sortState>
  <mergeCells count="1">
    <mergeCell ref="B1:G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8C8E2-E7C4-4312-BA96-C60AE4DC2B5D}">
  <dimension ref="A1:Q38"/>
  <sheetViews>
    <sheetView workbookViewId="0">
      <selection activeCell="F3" sqref="F3"/>
    </sheetView>
  </sheetViews>
  <sheetFormatPr defaultRowHeight="15" x14ac:dyDescent="0.25"/>
  <cols>
    <col min="1" max="11" width="12" customWidth="1"/>
  </cols>
  <sheetData>
    <row r="1" spans="1:17" ht="34.5" customHeight="1" x14ac:dyDescent="0.25">
      <c r="A1" s="41" t="s">
        <v>61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32"/>
      <c r="M1" s="32"/>
      <c r="N1" s="32"/>
      <c r="O1" s="5"/>
      <c r="P1" s="5"/>
    </row>
    <row r="2" spans="1:17" x14ac:dyDescent="0.25">
      <c r="A2" s="2" t="s">
        <v>56</v>
      </c>
      <c r="B2" s="3" t="s">
        <v>48</v>
      </c>
      <c r="C2" s="3" t="s">
        <v>51</v>
      </c>
      <c r="D2" s="4" t="s">
        <v>62</v>
      </c>
      <c r="E2" s="32"/>
      <c r="F2" s="12" t="s">
        <v>64</v>
      </c>
      <c r="G2" s="32"/>
      <c r="H2" s="32"/>
      <c r="I2" s="32"/>
      <c r="J2" s="32"/>
      <c r="K2" s="32"/>
      <c r="L2" s="32"/>
      <c r="M2" s="32"/>
      <c r="N2" s="32"/>
      <c r="O2" s="5"/>
      <c r="P2" s="5"/>
      <c r="Q2" s="5"/>
    </row>
    <row r="3" spans="1:17" x14ac:dyDescent="0.25">
      <c r="A3" s="33" t="s">
        <v>57</v>
      </c>
      <c r="B3" s="32" t="s">
        <v>44</v>
      </c>
      <c r="C3" s="39" t="s">
        <v>52</v>
      </c>
      <c r="D3" s="34">
        <v>32000</v>
      </c>
      <c r="E3" s="32"/>
      <c r="F3" s="35" t="str" cm="1">
        <f t="array" ref="F3:K8">_xlfn.PIVOTBY(C2:C30, A2:A30, D2:D30, _xleta.AVERAGE)</f>
        <v/>
      </c>
      <c r="G3" s="35" t="str">
        <v>East</v>
      </c>
      <c r="H3" s="35" t="str">
        <v>North</v>
      </c>
      <c r="I3" s="35" t="str">
        <v>South</v>
      </c>
      <c r="J3" s="35" t="str">
        <v>West</v>
      </c>
      <c r="K3" s="35" t="str">
        <v>Total</v>
      </c>
      <c r="L3" s="32"/>
      <c r="M3" s="32"/>
      <c r="N3" s="32"/>
      <c r="O3" s="5"/>
      <c r="P3" s="5"/>
      <c r="Q3" s="5"/>
    </row>
    <row r="4" spans="1:17" x14ac:dyDescent="0.25">
      <c r="A4" s="33" t="s">
        <v>57</v>
      </c>
      <c r="B4" s="32" t="s">
        <v>43</v>
      </c>
      <c r="C4" s="39" t="s">
        <v>53</v>
      </c>
      <c r="D4" s="34">
        <v>88000</v>
      </c>
      <c r="E4" s="32"/>
      <c r="F4" s="35" t="str">
        <v>Apples</v>
      </c>
      <c r="G4" s="35">
        <v>62000</v>
      </c>
      <c r="H4" s="35">
        <v>72000</v>
      </c>
      <c r="I4" s="35">
        <v>90000</v>
      </c>
      <c r="J4" s="35">
        <v>44000</v>
      </c>
      <c r="K4" s="35">
        <v>63714.285714285717</v>
      </c>
      <c r="L4" s="32"/>
      <c r="M4" s="32"/>
      <c r="N4" s="32"/>
      <c r="O4" s="5"/>
      <c r="P4" s="5"/>
      <c r="Q4" s="5"/>
    </row>
    <row r="5" spans="1:17" x14ac:dyDescent="0.25">
      <c r="A5" s="33" t="s">
        <v>57</v>
      </c>
      <c r="B5" s="32" t="s">
        <v>40</v>
      </c>
      <c r="C5" s="39" t="s">
        <v>54</v>
      </c>
      <c r="D5" s="34">
        <v>86000</v>
      </c>
      <c r="E5" s="32"/>
      <c r="F5" s="35" t="str">
        <v>Bananas</v>
      </c>
      <c r="G5" s="35">
        <v>74500</v>
      </c>
      <c r="H5" s="35">
        <v>103000</v>
      </c>
      <c r="I5" s="35">
        <v>51000</v>
      </c>
      <c r="J5" s="35">
        <v>50500</v>
      </c>
      <c r="K5" s="35">
        <v>65000</v>
      </c>
      <c r="L5" s="32"/>
      <c r="M5" s="32"/>
      <c r="N5" s="32"/>
      <c r="O5" s="5"/>
      <c r="P5" s="5"/>
      <c r="Q5" s="5"/>
    </row>
    <row r="6" spans="1:17" x14ac:dyDescent="0.25">
      <c r="A6" s="33" t="s">
        <v>57</v>
      </c>
      <c r="B6" s="32" t="s">
        <v>40</v>
      </c>
      <c r="C6" s="39" t="s">
        <v>55</v>
      </c>
      <c r="D6" s="34">
        <v>60000</v>
      </c>
      <c r="E6" s="32"/>
      <c r="F6" s="35" t="str">
        <v>Grapes</v>
      </c>
      <c r="G6" s="35">
        <v>60000</v>
      </c>
      <c r="H6" s="35">
        <v>81500</v>
      </c>
      <c r="I6" s="35">
        <v>63000</v>
      </c>
      <c r="J6" s="35">
        <v>70000</v>
      </c>
      <c r="K6" s="35">
        <v>70857.142857142855</v>
      </c>
      <c r="L6" s="32"/>
      <c r="M6" s="32"/>
      <c r="N6" s="32"/>
      <c r="O6" s="5"/>
      <c r="P6" s="5"/>
      <c r="Q6" s="5"/>
    </row>
    <row r="7" spans="1:17" x14ac:dyDescent="0.25">
      <c r="A7" s="33" t="s">
        <v>57</v>
      </c>
      <c r="B7" s="32" t="s">
        <v>45</v>
      </c>
      <c r="C7" s="39" t="s">
        <v>52</v>
      </c>
      <c r="D7" s="34">
        <v>92000</v>
      </c>
      <c r="E7" s="32"/>
      <c r="F7" s="35" t="str">
        <v>Oranges</v>
      </c>
      <c r="G7" s="35">
        <v>80500</v>
      </c>
      <c r="H7" s="35">
        <v>32000</v>
      </c>
      <c r="I7" s="35">
        <v>46000</v>
      </c>
      <c r="J7" s="35">
        <v>62000</v>
      </c>
      <c r="K7" s="35">
        <v>58428.571428571428</v>
      </c>
      <c r="L7" s="32"/>
      <c r="M7" s="32"/>
      <c r="N7" s="32"/>
      <c r="O7" s="5"/>
      <c r="P7" s="5"/>
      <c r="Q7" s="5"/>
    </row>
    <row r="8" spans="1:17" x14ac:dyDescent="0.25">
      <c r="A8" s="33" t="s">
        <v>57</v>
      </c>
      <c r="B8" s="32" t="s">
        <v>41</v>
      </c>
      <c r="C8" s="39" t="s">
        <v>53</v>
      </c>
      <c r="D8" s="34">
        <v>73000</v>
      </c>
      <c r="E8" s="32"/>
      <c r="F8" s="35" t="str">
        <v>Total</v>
      </c>
      <c r="G8" s="35">
        <v>70571.428571428565</v>
      </c>
      <c r="H8" s="35">
        <v>73666.666666666672</v>
      </c>
      <c r="I8" s="35">
        <v>57833.333333333336</v>
      </c>
      <c r="J8" s="35">
        <v>58111.111111111109</v>
      </c>
      <c r="K8" s="32">
        <v>64500</v>
      </c>
      <c r="L8" s="32"/>
      <c r="M8" s="32"/>
      <c r="N8" s="32"/>
      <c r="O8" s="5"/>
      <c r="P8" s="5"/>
      <c r="Q8" s="5"/>
    </row>
    <row r="9" spans="1:17" x14ac:dyDescent="0.25">
      <c r="A9" s="33" t="s">
        <v>57</v>
      </c>
      <c r="B9" s="32" t="s">
        <v>42</v>
      </c>
      <c r="C9" s="39" t="s">
        <v>54</v>
      </c>
      <c r="D9" s="34">
        <v>63000</v>
      </c>
      <c r="E9" s="32"/>
      <c r="F9" s="35"/>
      <c r="G9" s="35"/>
      <c r="H9" s="35"/>
      <c r="I9" s="35"/>
      <c r="J9" s="35"/>
      <c r="K9" s="32"/>
      <c r="L9" s="32"/>
      <c r="M9" s="32"/>
      <c r="N9" s="32"/>
      <c r="O9" s="5"/>
      <c r="P9" s="5"/>
      <c r="Q9" s="5"/>
    </row>
    <row r="10" spans="1:17" x14ac:dyDescent="0.25">
      <c r="A10" s="33" t="s">
        <v>58</v>
      </c>
      <c r="B10" s="32" t="s">
        <v>43</v>
      </c>
      <c r="C10" s="39" t="s">
        <v>52</v>
      </c>
      <c r="D10" s="34">
        <v>46000</v>
      </c>
      <c r="E10" s="32"/>
      <c r="F10" s="35"/>
      <c r="G10" s="35"/>
      <c r="H10" s="35"/>
      <c r="I10" s="35"/>
      <c r="J10" s="35"/>
      <c r="K10" s="32"/>
      <c r="L10" s="32"/>
      <c r="M10" s="32"/>
      <c r="N10" s="32"/>
      <c r="O10" s="5"/>
      <c r="P10" s="5"/>
      <c r="Q10" s="5"/>
    </row>
    <row r="11" spans="1:17" x14ac:dyDescent="0.25">
      <c r="A11" s="33" t="s">
        <v>58</v>
      </c>
      <c r="B11" s="32" t="s">
        <v>43</v>
      </c>
      <c r="C11" s="39" t="s">
        <v>55</v>
      </c>
      <c r="D11" s="34">
        <v>105000</v>
      </c>
      <c r="E11" s="32"/>
      <c r="F11" s="35"/>
      <c r="G11" s="35"/>
      <c r="H11" s="35"/>
      <c r="I11" s="35"/>
      <c r="J11" s="35"/>
      <c r="K11" s="32"/>
      <c r="L11" s="32"/>
      <c r="M11" s="32"/>
      <c r="N11" s="32"/>
      <c r="O11" s="5"/>
      <c r="P11" s="5"/>
      <c r="Q11" s="5"/>
    </row>
    <row r="12" spans="1:17" x14ac:dyDescent="0.25">
      <c r="A12" s="33" t="s">
        <v>58</v>
      </c>
      <c r="B12" s="32" t="s">
        <v>40</v>
      </c>
      <c r="C12" s="39" t="s">
        <v>52</v>
      </c>
      <c r="D12" s="34">
        <v>98000</v>
      </c>
      <c r="E12" s="32"/>
      <c r="F12" s="12" t="s">
        <v>63</v>
      </c>
      <c r="G12" s="32"/>
      <c r="H12" s="32"/>
      <c r="I12" s="32"/>
      <c r="J12" s="32"/>
      <c r="K12" s="32"/>
      <c r="L12" s="32"/>
      <c r="M12" s="32"/>
      <c r="N12" s="32"/>
      <c r="O12" s="5"/>
      <c r="P12" s="5"/>
      <c r="Q12" s="5"/>
    </row>
    <row r="13" spans="1:17" x14ac:dyDescent="0.25">
      <c r="A13" s="33" t="s">
        <v>58</v>
      </c>
      <c r="B13" s="32" t="s">
        <v>39</v>
      </c>
      <c r="C13" s="39" t="s">
        <v>54</v>
      </c>
      <c r="D13" s="34">
        <v>103000</v>
      </c>
      <c r="E13" s="32"/>
      <c r="F13" s="35" t="str" cm="1">
        <f t="array" ref="F13:K18">_xlfn.PIVOTBY(C2:C30, A2:A30, D2:D30, _xlfn.LAMBDA(_xlpm.x, AVERAGE(_xlpm.x)/4))</f>
        <v/>
      </c>
      <c r="G13" s="35" t="str">
        <v>East</v>
      </c>
      <c r="H13" s="35" t="str">
        <v>North</v>
      </c>
      <c r="I13" s="35" t="str">
        <v>South</v>
      </c>
      <c r="J13" s="35" t="str">
        <v>West</v>
      </c>
      <c r="K13" s="35" t="str">
        <v>Total</v>
      </c>
      <c r="L13" s="32"/>
      <c r="M13" s="32"/>
      <c r="N13" s="32"/>
      <c r="O13" s="5"/>
      <c r="P13" s="5"/>
      <c r="Q13" s="5"/>
    </row>
    <row r="14" spans="1:17" x14ac:dyDescent="0.25">
      <c r="A14" s="33" t="s">
        <v>58</v>
      </c>
      <c r="B14" s="32" t="s">
        <v>39</v>
      </c>
      <c r="C14" s="39" t="s">
        <v>53</v>
      </c>
      <c r="D14" s="34">
        <v>32000</v>
      </c>
      <c r="E14" s="32"/>
      <c r="F14" s="35" t="str">
        <v>Apples</v>
      </c>
      <c r="G14" s="35">
        <v>15500</v>
      </c>
      <c r="H14" s="35">
        <v>18000</v>
      </c>
      <c r="I14" s="35">
        <v>22500</v>
      </c>
      <c r="J14" s="35">
        <v>11000</v>
      </c>
      <c r="K14" s="35">
        <v>15928.571428571429</v>
      </c>
      <c r="L14" s="32"/>
      <c r="M14" s="32"/>
      <c r="N14" s="32"/>
      <c r="O14" s="5"/>
      <c r="P14" s="5"/>
      <c r="Q14" s="5"/>
    </row>
    <row r="15" spans="1:17" x14ac:dyDescent="0.25">
      <c r="A15" s="33" t="s">
        <v>58</v>
      </c>
      <c r="B15" s="32" t="s">
        <v>41</v>
      </c>
      <c r="C15" s="39" t="s">
        <v>55</v>
      </c>
      <c r="D15" s="34">
        <v>58000</v>
      </c>
      <c r="E15" s="32"/>
      <c r="F15" s="35" t="str">
        <v>Bananas</v>
      </c>
      <c r="G15" s="35">
        <v>18625</v>
      </c>
      <c r="H15" s="35">
        <v>25750</v>
      </c>
      <c r="I15" s="35">
        <v>12750</v>
      </c>
      <c r="J15" s="35">
        <v>12625</v>
      </c>
      <c r="K15" s="35">
        <v>16250</v>
      </c>
      <c r="L15" s="32"/>
      <c r="M15" s="32"/>
      <c r="N15" s="32"/>
      <c r="O15" s="5"/>
      <c r="P15" s="5"/>
      <c r="Q15" s="5"/>
    </row>
    <row r="16" spans="1:17" x14ac:dyDescent="0.25">
      <c r="A16" s="33" t="s">
        <v>59</v>
      </c>
      <c r="B16" s="32" t="s">
        <v>44</v>
      </c>
      <c r="C16" s="39" t="s">
        <v>53</v>
      </c>
      <c r="D16" s="34">
        <v>78000</v>
      </c>
      <c r="E16" s="32"/>
      <c r="F16" s="35" t="str">
        <v>Grapes</v>
      </c>
      <c r="G16" s="35">
        <v>15000</v>
      </c>
      <c r="H16" s="35">
        <v>20375</v>
      </c>
      <c r="I16" s="35">
        <v>15750</v>
      </c>
      <c r="J16" s="35">
        <v>17500</v>
      </c>
      <c r="K16" s="35">
        <v>17714.285714285714</v>
      </c>
      <c r="L16" s="32"/>
      <c r="M16" s="32"/>
      <c r="N16" s="32"/>
      <c r="O16" s="5"/>
      <c r="P16" s="5"/>
      <c r="Q16" s="5"/>
    </row>
    <row r="17" spans="1:17" x14ac:dyDescent="0.25">
      <c r="A17" s="33" t="s">
        <v>59</v>
      </c>
      <c r="B17" s="32" t="s">
        <v>40</v>
      </c>
      <c r="C17" s="39" t="s">
        <v>54</v>
      </c>
      <c r="D17" s="34">
        <v>34000</v>
      </c>
      <c r="E17" s="32"/>
      <c r="F17" s="35" t="str">
        <v>Oranges</v>
      </c>
      <c r="G17" s="35">
        <v>20125</v>
      </c>
      <c r="H17" s="35">
        <v>8000</v>
      </c>
      <c r="I17" s="35">
        <v>11500</v>
      </c>
      <c r="J17" s="35">
        <v>15500</v>
      </c>
      <c r="K17" s="35">
        <v>14607.142857142857</v>
      </c>
      <c r="L17" s="32"/>
      <c r="M17" s="32"/>
      <c r="N17" s="32"/>
      <c r="O17" s="5"/>
      <c r="P17" s="5"/>
      <c r="Q17" s="5"/>
    </row>
    <row r="18" spans="1:17" x14ac:dyDescent="0.25">
      <c r="A18" s="33" t="s">
        <v>59</v>
      </c>
      <c r="B18" s="32" t="s">
        <v>39</v>
      </c>
      <c r="C18" s="39" t="s">
        <v>55</v>
      </c>
      <c r="D18" s="34">
        <v>63000</v>
      </c>
      <c r="E18" s="32"/>
      <c r="F18" s="35" t="str">
        <v>Total</v>
      </c>
      <c r="G18" s="35">
        <v>17642.857142857141</v>
      </c>
      <c r="H18" s="35">
        <v>18416.666666666668</v>
      </c>
      <c r="I18" s="35">
        <v>14458.333333333334</v>
      </c>
      <c r="J18" s="35">
        <v>14527.777777777777</v>
      </c>
      <c r="K18" s="35">
        <v>16125</v>
      </c>
      <c r="L18" s="32"/>
      <c r="M18" s="32"/>
      <c r="N18" s="32"/>
      <c r="O18" s="5"/>
      <c r="P18" s="5"/>
      <c r="Q18" s="5"/>
    </row>
    <row r="19" spans="1:17" x14ac:dyDescent="0.25">
      <c r="A19" s="33" t="s">
        <v>59</v>
      </c>
      <c r="B19" s="32" t="s">
        <v>45</v>
      </c>
      <c r="C19" s="39" t="s">
        <v>52</v>
      </c>
      <c r="D19" s="34">
        <v>90000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5"/>
      <c r="P19" s="5"/>
      <c r="Q19" s="5"/>
    </row>
    <row r="20" spans="1:17" x14ac:dyDescent="0.25">
      <c r="A20" s="33" t="s">
        <v>59</v>
      </c>
      <c r="B20" s="32" t="s">
        <v>42</v>
      </c>
      <c r="C20" s="39" t="s">
        <v>53</v>
      </c>
      <c r="D20" s="34">
        <v>14000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5"/>
      <c r="P20" s="5"/>
      <c r="Q20" s="5"/>
    </row>
    <row r="21" spans="1:17" x14ac:dyDescent="0.25">
      <c r="A21" s="33" t="s">
        <v>59</v>
      </c>
      <c r="B21" s="32" t="s">
        <v>46</v>
      </c>
      <c r="C21" s="39" t="s">
        <v>54</v>
      </c>
      <c r="D21" s="34">
        <v>68000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5"/>
      <c r="P21" s="5"/>
      <c r="Q21" s="5"/>
    </row>
    <row r="22" spans="1:17" x14ac:dyDescent="0.25">
      <c r="A22" s="33" t="s">
        <v>60</v>
      </c>
      <c r="B22" s="32" t="s">
        <v>44</v>
      </c>
      <c r="C22" s="39" t="s">
        <v>55</v>
      </c>
      <c r="D22" s="34">
        <v>79000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5"/>
      <c r="P22" s="5"/>
      <c r="Q22" s="5"/>
    </row>
    <row r="23" spans="1:17" x14ac:dyDescent="0.25">
      <c r="A23" s="33" t="s">
        <v>60</v>
      </c>
      <c r="B23" s="32" t="s">
        <v>43</v>
      </c>
      <c r="C23" s="39" t="s">
        <v>52</v>
      </c>
      <c r="D23" s="34">
        <v>73000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5"/>
      <c r="P23" s="5"/>
      <c r="Q23" s="5"/>
    </row>
    <row r="24" spans="1:17" x14ac:dyDescent="0.25">
      <c r="A24" s="33" t="s">
        <v>60</v>
      </c>
      <c r="B24" s="32" t="s">
        <v>43</v>
      </c>
      <c r="C24" s="39" t="s">
        <v>53</v>
      </c>
      <c r="D24" s="34">
        <v>12000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5"/>
      <c r="P24" s="5"/>
      <c r="Q24" s="5"/>
    </row>
    <row r="25" spans="1:17" x14ac:dyDescent="0.25">
      <c r="A25" s="33" t="s">
        <v>60</v>
      </c>
      <c r="B25" s="32" t="s">
        <v>40</v>
      </c>
      <c r="C25" s="39" t="s">
        <v>55</v>
      </c>
      <c r="D25" s="34">
        <v>71000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5"/>
      <c r="P25" s="5"/>
      <c r="Q25" s="5"/>
    </row>
    <row r="26" spans="1:17" x14ac:dyDescent="0.25">
      <c r="A26" s="33" t="s">
        <v>60</v>
      </c>
      <c r="B26" s="32" t="s">
        <v>39</v>
      </c>
      <c r="C26" s="39" t="s">
        <v>54</v>
      </c>
      <c r="D26" s="34">
        <v>44000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5"/>
      <c r="P26" s="5"/>
      <c r="Q26" s="5"/>
    </row>
    <row r="27" spans="1:17" x14ac:dyDescent="0.25">
      <c r="A27" s="33" t="s">
        <v>60</v>
      </c>
      <c r="B27" s="32" t="s">
        <v>39</v>
      </c>
      <c r="C27" s="39" t="s">
        <v>53</v>
      </c>
      <c r="D27" s="34">
        <v>112000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5"/>
      <c r="P27" s="5"/>
      <c r="Q27" s="5"/>
    </row>
    <row r="28" spans="1:17" x14ac:dyDescent="0.25">
      <c r="A28" s="33" t="s">
        <v>60</v>
      </c>
      <c r="B28" s="32" t="s">
        <v>45</v>
      </c>
      <c r="C28" s="39" t="s">
        <v>52</v>
      </c>
      <c r="D28" s="34">
        <v>15000</v>
      </c>
      <c r="E28" s="32"/>
      <c r="F28" s="32"/>
      <c r="G28" s="32"/>
      <c r="H28" s="32"/>
      <c r="I28" s="40"/>
      <c r="J28" s="32"/>
      <c r="K28" s="32"/>
      <c r="L28" s="32"/>
      <c r="M28" s="32"/>
      <c r="N28" s="32"/>
      <c r="O28" s="5"/>
      <c r="P28" s="5"/>
      <c r="Q28" s="5"/>
    </row>
    <row r="29" spans="1:17" x14ac:dyDescent="0.25">
      <c r="A29" s="33" t="s">
        <v>60</v>
      </c>
      <c r="B29" s="32" t="s">
        <v>45</v>
      </c>
      <c r="C29" s="39" t="s">
        <v>54</v>
      </c>
      <c r="D29" s="34">
        <v>57000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5"/>
      <c r="P29" s="5"/>
      <c r="Q29" s="5"/>
    </row>
    <row r="30" spans="1:17" x14ac:dyDescent="0.25">
      <c r="A30" s="36" t="s">
        <v>60</v>
      </c>
      <c r="B30" s="37" t="s">
        <v>46</v>
      </c>
      <c r="C30" s="31" t="s">
        <v>55</v>
      </c>
      <c r="D30" s="38">
        <v>60000</v>
      </c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5"/>
      <c r="P30" s="5"/>
      <c r="Q30" s="5"/>
    </row>
    <row r="31" spans="1:17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5"/>
      <c r="P31" s="5"/>
    </row>
    <row r="32" spans="1:17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5"/>
      <c r="P32" s="5"/>
    </row>
    <row r="33" spans="1:16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5"/>
      <c r="P33" s="5"/>
    </row>
    <row r="34" spans="1:16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5"/>
      <c r="P34" s="5"/>
    </row>
    <row r="35" spans="1:16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</sheetData>
  <sortState xmlns:xlrd2="http://schemas.microsoft.com/office/spreadsheetml/2017/richdata2" ref="A3:D30">
    <sortCondition ref="A3:A30"/>
    <sortCondition ref="B3:B30"/>
    <sortCondition ref="C3:C30"/>
  </sortState>
  <mergeCells count="1">
    <mergeCell ref="A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PIVOTBY Function - Examples</vt:lpstr>
      <vt:lpstr>Lambda vs eta-lambda</vt:lpstr>
      <vt:lpstr>GROUPBY with lambda</vt:lpstr>
      <vt:lpstr>GROUPBY with lambda2</vt:lpstr>
      <vt:lpstr>GROUPBY with lambda3</vt:lpstr>
      <vt:lpstr>PIVOTBY with custom lambda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Cheusheva</dc:creator>
  <cp:lastModifiedBy>Svetlana Cheusheva</cp:lastModifiedBy>
  <dcterms:created xsi:type="dcterms:W3CDTF">2024-02-06T11:22:53Z</dcterms:created>
  <dcterms:modified xsi:type="dcterms:W3CDTF">2024-07-18T10:04:25Z</dcterms:modified>
</cp:coreProperties>
</file>