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ED4504B-3EA7-4122-BABB-D67D7036DBB5}" xr6:coauthVersionLast="47" xr6:coauthVersionMax="47" xr10:uidLastSave="{00000000-0000-0000-0000-000000000000}"/>
  <bookViews>
    <workbookView xWindow="-98" yWindow="-98" windowWidth="28066" windowHeight="16395" xr2:uid="{00000000-000D-0000-FFFF-FFFF00000000}"/>
  </bookViews>
  <sheets>
    <sheet name="LARGE IF - examples" sheetId="20" r:id="rId1"/>
    <sheet name="LARGE IF" sheetId="21" r:id="rId2"/>
    <sheet name="LARGE IF AND criteria" sheetId="9" r:id="rId3"/>
    <sheet name="LARGE IF OR criteria" sheetId="24" r:id="rId4"/>
    <sheet name="FILTER LARGE" sheetId="25" r:id="rId5"/>
    <sheet name="FILTER LARGE AND criteria" sheetId="26" r:id="rId6"/>
    <sheet name="FILTER LARGE OR criteria" sheetId="28" r:id="rId7"/>
    <sheet name="FILTER n-th largest" sheetId="29" r:id="rId8"/>
    <sheet name="N-th largest AND criteria" sheetId="30" r:id="rId9"/>
    <sheet name="N-th largest OR criteria" sheetId="31" r:id="rId10"/>
  </sheets>
  <definedNames>
    <definedName name="_xlnm._FilterDatabase" localSheetId="4" hidden="1">'FILTER LARGE'!$A$1:$C$7</definedName>
    <definedName name="_xlnm._FilterDatabase" localSheetId="5" hidden="1">'FILTER LARGE AND criteria'!$A$1:$D$7</definedName>
    <definedName name="_xlnm._FilterDatabase" localSheetId="6" hidden="1">'FILTER LARGE OR criteria'!$A$1:$C$7</definedName>
    <definedName name="_xlnm._FilterDatabase" localSheetId="7" hidden="1">'FILTER n-th largest'!$A$1:$C$7</definedName>
    <definedName name="_xlnm._FilterDatabase" localSheetId="1" hidden="1">'LARGE IF'!$A$1:$C$7</definedName>
    <definedName name="_xlnm._FilterDatabase" localSheetId="2" hidden="1">'LARGE IF AND criteria'!$A$1:$D$7</definedName>
    <definedName name="_xlnm._FilterDatabase" localSheetId="3" hidden="1">'LARGE IF OR criteria'!$A$1:$C$7</definedName>
    <definedName name="_xlnm._FilterDatabase" localSheetId="8" hidden="1">'N-th largest AND criteria'!$A$1:$D$7</definedName>
    <definedName name="_xlnm._FilterDatabase" localSheetId="9" hidden="1">'N-th largest OR criteria'!$A$1:$C$7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1" l="1" a="1"/>
  <c r="O4" i="21" s="1"/>
  <c r="O5" i="21" a="1"/>
  <c r="O5" i="21" s="1"/>
  <c r="O6" i="21" a="1"/>
  <c r="O6" i="21" s="1"/>
  <c r="O3" i="21" a="1"/>
  <c r="O3" i="21" s="1"/>
  <c r="I5" i="28" a="1"/>
  <c r="I5" i="28" s="1"/>
  <c r="K5" i="26" a="1"/>
  <c r="K5" i="26" s="1"/>
  <c r="E4" i="25" a="1"/>
  <c r="E4" i="25" s="1"/>
  <c r="K3" i="21" a="1"/>
  <c r="K3" i="21"/>
  <c r="L3" i="21" a="1"/>
  <c r="L3" i="21" s="1"/>
  <c r="K4" i="21" a="1"/>
  <c r="K4" i="21" s="1"/>
  <c r="L4" i="21" a="1"/>
  <c r="L4" i="21"/>
  <c r="K5" i="21" a="1"/>
  <c r="K5" i="21" s="1"/>
  <c r="L5" i="21" a="1"/>
  <c r="L5" i="21" s="1"/>
  <c r="J4" i="21" a="1"/>
  <c r="J4" i="21" s="1"/>
  <c r="J5" i="21" a="1"/>
  <c r="J5" i="21" s="1"/>
  <c r="J3" i="21" a="1"/>
  <c r="J3" i="21" s="1"/>
  <c r="F5" i="26" a="1"/>
  <c r="F5" i="26" s="1"/>
  <c r="E5" i="28" a="1"/>
  <c r="E5" i="28" s="1"/>
  <c r="G3" i="21" a="1"/>
  <c r="G3" i="21" s="1"/>
  <c r="H3" i="21" a="1"/>
  <c r="H3" i="21" s="1"/>
  <c r="G4" i="21" a="1"/>
  <c r="G4" i="21" s="1"/>
  <c r="H4" i="21" a="1"/>
  <c r="H4" i="21" s="1"/>
  <c r="G5" i="21" a="1"/>
  <c r="G5" i="21" s="1"/>
  <c r="H5" i="21" a="1"/>
  <c r="H5" i="21" s="1"/>
  <c r="F4" i="21" a="1"/>
  <c r="F4" i="21" s="1"/>
  <c r="F5" i="21" a="1"/>
  <c r="F5" i="21" s="1"/>
  <c r="F3" i="21" a="1"/>
  <c r="F3" i="21" s="1"/>
  <c r="F5" i="31" l="1" a="1"/>
  <c r="F5" i="31" s="1"/>
  <c r="G5" i="30" a="1"/>
  <c r="G5" i="30" s="1"/>
  <c r="F4" i="29" a="1"/>
  <c r="F4" i="29" s="1"/>
  <c r="I4" i="25" l="1" a="1"/>
  <c r="I4" i="25" s="1"/>
  <c r="F7" i="24" l="1" a="1"/>
  <c r="F7" i="24" s="1"/>
  <c r="F8" i="24" a="1"/>
  <c r="F8" i="24" s="1"/>
  <c r="F6" i="24" a="1"/>
  <c r="F6" i="24" s="1"/>
  <c r="G7" i="9" a="1"/>
  <c r="G7" i="9" s="1"/>
  <c r="G8" i="9" a="1"/>
  <c r="G8" i="9" s="1"/>
  <c r="G6" i="9" a="1"/>
  <c r="G6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<sst xmlns="http://schemas.openxmlformats.org/spreadsheetml/2006/main" count="419" uniqueCount="45">
  <si>
    <t>Score</t>
  </si>
  <si>
    <t>Neal</t>
  </si>
  <si>
    <t>Peter</t>
  </si>
  <si>
    <t>Melissa</t>
  </si>
  <si>
    <t>Christian</t>
  </si>
  <si>
    <t>Brian</t>
  </si>
  <si>
    <t>Laura</t>
  </si>
  <si>
    <t>Alexander</t>
  </si>
  <si>
    <t>Author</t>
  </si>
  <si>
    <t>Last update</t>
  </si>
  <si>
    <t>Tutorial URL</t>
  </si>
  <si>
    <t>Rachael</t>
  </si>
  <si>
    <t>Subject</t>
  </si>
  <si>
    <t>Science</t>
  </si>
  <si>
    <t>Student</t>
  </si>
  <si>
    <t>N</t>
  </si>
  <si>
    <t xml:space="preserve"> </t>
  </si>
  <si>
    <t>History</t>
  </si>
  <si>
    <t>Literature</t>
  </si>
  <si>
    <t>Ablebits.com</t>
  </si>
  <si>
    <t>Examples:</t>
  </si>
  <si>
    <t xml:space="preserve">• </t>
  </si>
  <si>
    <t>Sample Workbook to LARGE IF Formula</t>
  </si>
  <si>
    <t>LARGE IF formula in Excel</t>
  </si>
  <si>
    <t>Top scores</t>
  </si>
  <si>
    <t>Top 3 scores</t>
  </si>
  <si>
    <t>Group</t>
  </si>
  <si>
    <t>A</t>
  </si>
  <si>
    <t>B</t>
  </si>
  <si>
    <t>Subject 1</t>
  </si>
  <si>
    <t>Subject 2</t>
  </si>
  <si>
    <t xml:space="preserve">Subject </t>
  </si>
  <si>
    <t>Top 3</t>
  </si>
  <si>
    <t xml:space="preserve">Group </t>
  </si>
  <si>
    <t>N-th largest</t>
  </si>
  <si>
    <t>LARGE IF formula with one condition</t>
  </si>
  <si>
    <t>LARGE IF with multiple criteria (AND logic)</t>
  </si>
  <si>
    <t>LARGE IF with multiple criteria (OR logic)</t>
  </si>
  <si>
    <t>Filter top n values with one condition</t>
  </si>
  <si>
    <t>Filter top n values with AND criteria</t>
  </si>
  <si>
    <t>Filter top n values with OR criteria</t>
  </si>
  <si>
    <t>Find n-th highest value with condition</t>
  </si>
  <si>
    <t>Get n-th biggest value using multiple OR criteria</t>
  </si>
  <si>
    <t xml:space="preserve">Filter n-th biggest value using multiple AND criteria </t>
  </si>
  <si>
    <t>The workbook shows how to use the LARGE function together with IF to find the n-th largest value with one or more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</si>
</sst>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5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/>
    <xf numFmtId="0" fontId="0" fillId="0" borderId="6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4" borderId="0" xfId="1" applyFill="1"/>
    <xf numFmtId="0" fontId="4" fillId="4" borderId="0" xfId="1" applyFill="1" applyAlignment="1">
      <alignment horizontal="left"/>
    </xf>
    <xf numFmtId="0" fontId="7" fillId="4" borderId="0" xfId="2" applyFont="1" applyFill="1"/>
    <xf numFmtId="164" fontId="4" fillId="4" borderId="0" xfId="1" applyNumberFormat="1" applyFill="1" applyAlignment="1">
      <alignment horizontal="left"/>
    </xf>
    <xf numFmtId="0" fontId="2" fillId="4" borderId="0" xfId="1" applyFont="1" applyFill="1" applyAlignment="1">
      <alignment vertical="top"/>
    </xf>
    <xf numFmtId="0" fontId="4" fillId="4" borderId="0" xfId="1" applyFill="1" applyAlignment="1">
      <alignment vertical="top"/>
    </xf>
    <xf numFmtId="0" fontId="4" fillId="4" borderId="0" xfId="1" applyFill="1" applyAlignment="1">
      <alignment horizontal="right"/>
    </xf>
    <xf numFmtId="0" fontId="9" fillId="0" borderId="0" xfId="3" applyFont="1"/>
    <xf numFmtId="0" fontId="4" fillId="0" borderId="0" xfId="1"/>
    <xf numFmtId="0" fontId="0" fillId="0" borderId="6" xfId="0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ont="1" applyFill="1" applyBorder="1"/>
    <xf numFmtId="0" fontId="0" fillId="3" borderId="8" xfId="0" applyFont="1" applyFill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3" borderId="3" xfId="0" applyFill="1" applyBorder="1"/>
    <xf numFmtId="0" fontId="0" fillId="3" borderId="8" xfId="0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3" borderId="8" xfId="0" applyFill="1" applyBorder="1" applyAlignment="1">
      <alignment horizontal="right"/>
    </xf>
    <xf numFmtId="0" fontId="0" fillId="0" borderId="13" xfId="0" applyBorder="1"/>
    <xf numFmtId="0" fontId="1" fillId="0" borderId="12" xfId="0" applyFont="1" applyBorder="1"/>
    <xf numFmtId="0" fontId="1" fillId="0" borderId="4" xfId="0" applyFont="1" applyBorder="1"/>
    <xf numFmtId="0" fontId="0" fillId="3" borderId="5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11" fillId="4" borderId="0" xfId="4" applyFont="1" applyFill="1"/>
    <xf numFmtId="0" fontId="5" fillId="4" borderId="0" xfId="1" applyFont="1" applyFill="1" applyAlignment="1">
      <alignment horizontal="left"/>
    </xf>
    <xf numFmtId="0" fontId="4" fillId="4" borderId="0" xfId="1" applyFill="1" applyAlignment="1">
      <alignment vertical="top" wrapText="1"/>
    </xf>
    <xf numFmtId="0" fontId="11" fillId="0" borderId="0" xfId="4" applyFont="1" applyFill="1"/>
    <xf numFmtId="0" fontId="3" fillId="0" borderId="7" xfId="0" applyFont="1" applyBorder="1" applyAlignment="1">
      <alignment horizontal="center"/>
    </xf>
  </cellXfs>
  <cellStyles count="5">
    <cellStyle name="Hyperlink" xfId="4" builtinId="8"/>
    <cellStyle name="Hyperlink 2" xfId="3" xr:uid="{22E564E3-CFB8-4AC6-9DED-DC093664F714}"/>
    <cellStyle name="Hyperlink 3" xfId="2" xr:uid="{2F56A527-3FCB-42B7-8E35-4A443C616A4A}"/>
    <cellStyle name="Normal" xfId="0" builtinId="0"/>
    <cellStyle name="Normal 3" xfId="1" xr:uid="{CC06B273-F54C-4D43-AD66-4C29611351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33C41-F70C-41DD-A651-2983F54C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28575</xdr:rowOff>
    </xdr:from>
    <xdr:to>
      <xdr:col>2</xdr:col>
      <xdr:colOff>4972050</xdr:colOff>
      <xdr:row>26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3BDA4D-72BD-4FAA-A651-177B4D94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3952875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12/02/large-if-formula-excel-highest-value-criteria/" TargetMode="External"/><Relationship Id="rId2" Type="http://schemas.openxmlformats.org/officeDocument/2006/relationships/hyperlink" Target="https://www.ablebits.com/office-addins-blog/2020/12/02/large-if-formula-excel-highest-value-criteria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2D7-3413-4D2E-A95C-E011BF5A7801}">
  <dimension ref="A1:G23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6" customWidth="1"/>
    <col min="2" max="2" width="15.73046875" style="16" customWidth="1"/>
    <col min="3" max="3" width="70.59765625" style="16" customWidth="1"/>
    <col min="4" max="16384" width="9.1328125" style="16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60" t="s">
        <v>22</v>
      </c>
      <c r="C4" s="60"/>
    </row>
    <row r="5" spans="1:4" ht="15" customHeight="1" x14ac:dyDescent="0.45"/>
    <row r="6" spans="1:4" ht="45" customHeight="1" x14ac:dyDescent="0.45">
      <c r="B6" s="61" t="s">
        <v>44</v>
      </c>
      <c r="C6" s="61"/>
    </row>
    <row r="7" spans="1:4" ht="15.95" customHeight="1" x14ac:dyDescent="0.45">
      <c r="B7" s="17" t="s">
        <v>8</v>
      </c>
      <c r="C7" s="18" t="s">
        <v>19</v>
      </c>
    </row>
    <row r="8" spans="1:4" ht="15.95" customHeight="1" x14ac:dyDescent="0.45">
      <c r="B8" s="17" t="s">
        <v>9</v>
      </c>
      <c r="C8" s="19">
        <v>44145</v>
      </c>
    </row>
    <row r="9" spans="1:4" ht="15.95" customHeight="1" x14ac:dyDescent="0.45">
      <c r="B9" s="17" t="s">
        <v>10</v>
      </c>
      <c r="C9" s="62" t="s">
        <v>23</v>
      </c>
      <c r="D9" s="62"/>
    </row>
    <row r="10" spans="1:4" x14ac:dyDescent="0.45">
      <c r="B10" s="17"/>
      <c r="C10" s="18"/>
    </row>
    <row r="11" spans="1:4" ht="20.25" customHeight="1" x14ac:dyDescent="0.45">
      <c r="B11" s="20" t="s">
        <v>20</v>
      </c>
      <c r="C11" s="21"/>
    </row>
    <row r="12" spans="1:4" s="24" customFormat="1" ht="15.95" customHeight="1" x14ac:dyDescent="0.45">
      <c r="A12" s="22" t="s">
        <v>21</v>
      </c>
      <c r="B12" s="59" t="s">
        <v>35</v>
      </c>
      <c r="C12" s="23"/>
    </row>
    <row r="13" spans="1:4" s="24" customFormat="1" ht="15.95" customHeight="1" x14ac:dyDescent="0.45">
      <c r="A13" s="22" t="s">
        <v>21</v>
      </c>
      <c r="B13" s="59" t="s">
        <v>36</v>
      </c>
      <c r="C13" s="23"/>
    </row>
    <row r="14" spans="1:4" s="24" customFormat="1" ht="15.95" customHeight="1" x14ac:dyDescent="0.45">
      <c r="A14" s="22" t="s">
        <v>21</v>
      </c>
      <c r="B14" s="59" t="s">
        <v>37</v>
      </c>
      <c r="C14" s="23"/>
    </row>
    <row r="15" spans="1:4" s="24" customFormat="1" ht="15.95" customHeight="1" x14ac:dyDescent="0.45">
      <c r="A15" s="22" t="s">
        <v>21</v>
      </c>
      <c r="B15" s="59" t="s">
        <v>38</v>
      </c>
      <c r="C15" s="23"/>
    </row>
    <row r="16" spans="1:4" s="24" customFormat="1" ht="15.95" customHeight="1" x14ac:dyDescent="0.45">
      <c r="A16" s="22" t="s">
        <v>21</v>
      </c>
      <c r="B16" s="59" t="s">
        <v>39</v>
      </c>
      <c r="C16" s="23"/>
    </row>
    <row r="17" spans="1:7" s="24" customFormat="1" ht="15.95" customHeight="1" x14ac:dyDescent="0.45">
      <c r="A17" s="22" t="s">
        <v>21</v>
      </c>
      <c r="B17" s="59" t="s">
        <v>40</v>
      </c>
      <c r="C17" s="23"/>
    </row>
    <row r="18" spans="1:7" s="24" customFormat="1" ht="15.95" customHeight="1" x14ac:dyDescent="0.45">
      <c r="A18" s="22" t="s">
        <v>21</v>
      </c>
      <c r="B18" s="59" t="s">
        <v>41</v>
      </c>
      <c r="C18" s="23"/>
    </row>
    <row r="19" spans="1:7" s="24" customFormat="1" ht="15.95" customHeight="1" x14ac:dyDescent="0.45">
      <c r="A19" s="22" t="s">
        <v>21</v>
      </c>
      <c r="B19" s="59" t="s">
        <v>43</v>
      </c>
      <c r="C19" s="23"/>
    </row>
    <row r="20" spans="1:7" s="24" customFormat="1" ht="15.95" customHeight="1" x14ac:dyDescent="0.45">
      <c r="A20" s="22" t="s">
        <v>21</v>
      </c>
      <c r="B20" s="59" t="s">
        <v>42</v>
      </c>
      <c r="C20" s="23"/>
    </row>
    <row r="21" spans="1:7" s="24" customFormat="1" x14ac:dyDescent="0.45"/>
    <row r="23" spans="1:7" x14ac:dyDescent="0.45">
      <c r="G23" s="16" t="s">
        <v>16</v>
      </c>
    </row>
  </sheetData>
  <mergeCells count="3">
    <mergeCell ref="B4:C4"/>
    <mergeCell ref="B6:C6"/>
    <mergeCell ref="C9:D9"/>
  </mergeCells>
  <hyperlinks>
    <hyperlink ref="C7" r:id="rId1" display="https://www.Ablebits.com" xr:uid="{67FCBEE8-3CE3-4565-83A5-361A58696BD4}"/>
    <hyperlink ref="B12" location="'LARGE IF'!A1" display="LARGE IF formula with one condition" xr:uid="{F1306BDB-8FE8-4107-8CA5-469BB6F23D78}"/>
    <hyperlink ref="B13" location="'LARGE IF AND criteria'!A1" display="LARGE IF with multiple criteria (AND logic)" xr:uid="{9E722D62-967A-4D18-BF71-233ABA690E5A}"/>
    <hyperlink ref="B14" location="'LARGE IF OR criteria'!A1" display="LARGE IF with multiple criteria (OR logic)" xr:uid="{ADC69E41-0BE0-4155-BF0A-0E3AB6DFFAA8}"/>
    <hyperlink ref="B15" location="'FILTER LARGE'!A1" display="Filter top n values with one condition" xr:uid="{32064DCA-5EFB-4EAA-8865-8871581D2087}"/>
    <hyperlink ref="B16" location="'FILTER LARGE AND criteria'!A1" display="Filter top n values with AND criteria" xr:uid="{A688CA63-62C0-4DBB-8E74-6D1B642F1CB3}"/>
    <hyperlink ref="B17" location="'FILTER LARGE OR criteria'!A1" display="Filter top n values with OR criteria" xr:uid="{77663CF1-7219-47C1-9A69-7A872BB2BB03}"/>
    <hyperlink ref="B18" location="'FILTER n-th largest'!A1" display="Find n-th highest value with condition" xr:uid="{0C4FE6EB-FC37-4854-A173-9EEC2463BA5D}"/>
    <hyperlink ref="B19" location="'N-th largest AND criteria'!A1" display="Filter n-th biggest value using multiple AND criteria " xr:uid="{E0621301-559D-4CBE-AFE4-A889983D2167}"/>
    <hyperlink ref="B20" location="'N-th largest OR criteria'!A1" display="Get n-th biggest value using multiple OR criteria" xr:uid="{216CB278-4B1F-41CA-8DD2-59834F7B8105}"/>
    <hyperlink ref="C9" r:id="rId2" display="https://www.ablebits.com/office-addins-blog/2020/12/02/large-if-formula-excel-highest-value-criteria/" xr:uid="{B4C4F44F-02BA-4C8D-B1A7-5DB212EF4B81}"/>
    <hyperlink ref="C9:D9" r:id="rId3" display="LARGE IF formula in Excel" xr:uid="{4568A784-B374-4369-BA38-E74DFFA08E2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4C55-471F-4AF2-A39C-D15E82F284F5}">
  <dimension ref="A1:O15"/>
  <sheetViews>
    <sheetView workbookViewId="0">
      <selection activeCell="F3" sqref="F3"/>
    </sheetView>
  </sheetViews>
  <sheetFormatPr defaultRowHeight="14.25" x14ac:dyDescent="0.45"/>
  <cols>
    <col min="1" max="1" width="13.3984375" customWidth="1"/>
    <col min="2" max="2" width="12.1328125" customWidth="1"/>
    <col min="3" max="3" width="12" customWidth="1"/>
    <col min="4" max="4" width="9.1328125" customWidth="1"/>
    <col min="5" max="7" width="9.73046875" customWidth="1"/>
    <col min="15" max="15" width="11.3984375" customWidth="1"/>
  </cols>
  <sheetData>
    <row r="1" spans="1:15" x14ac:dyDescent="0.45">
      <c r="A1" s="1" t="s">
        <v>14</v>
      </c>
      <c r="B1" s="1" t="s">
        <v>12</v>
      </c>
      <c r="C1" s="1" t="s">
        <v>0</v>
      </c>
      <c r="E1" s="63" t="s">
        <v>25</v>
      </c>
      <c r="F1" s="63"/>
      <c r="G1" s="63"/>
      <c r="H1" s="63"/>
      <c r="J1" s="63" t="s">
        <v>25</v>
      </c>
      <c r="K1" s="63"/>
      <c r="L1" s="63"/>
      <c r="N1" s="63" t="s">
        <v>24</v>
      </c>
      <c r="O1" s="63"/>
    </row>
    <row r="2" spans="1:15" x14ac:dyDescent="0.45">
      <c r="A2" t="s">
        <v>1</v>
      </c>
      <c r="B2" t="s">
        <v>13</v>
      </c>
      <c r="C2">
        <v>287</v>
      </c>
      <c r="E2" s="10" t="s">
        <v>15</v>
      </c>
      <c r="F2" s="11" t="s">
        <v>17</v>
      </c>
      <c r="G2" s="11" t="s">
        <v>18</v>
      </c>
      <c r="H2" s="12" t="s">
        <v>13</v>
      </c>
      <c r="J2" s="10" t="s">
        <v>17</v>
      </c>
      <c r="K2" s="11" t="s">
        <v>18</v>
      </c>
      <c r="L2" s="12" t="s">
        <v>13</v>
      </c>
      <c r="N2" s="10" t="s">
        <v>15</v>
      </c>
      <c r="O2" s="12" t="s">
        <v>17</v>
      </c>
    </row>
    <row r="3" spans="1:15" x14ac:dyDescent="0.45">
      <c r="A3" t="s">
        <v>11</v>
      </c>
      <c r="B3" t="s">
        <v>18</v>
      </c>
      <c r="C3">
        <v>280</v>
      </c>
      <c r="E3" s="4">
        <v>1</v>
      </c>
      <c r="F3" s="5">
        <f t="array" ref="F3">LARGE(IF($B$2:$B$15=F$2, $C$2:$C$15), $E3)</f>
        <v>247</v>
      </c>
      <c r="G3" s="5">
        <f t="array" ref="G3">LARGE(IF($B$2:$B$15=G$2, $C$2:$C$15), $E3)</f>
        <v>280</v>
      </c>
      <c r="H3" s="6">
        <f t="array" ref="H3">LARGE(IF($B$2:$B$15=H$2, $C$2:$C$15), $E3)</f>
        <v>287</v>
      </c>
      <c r="J3" s="4">
        <f t="array" ref="J3">LARGE(IF($B$2:$B$15=J$2,$C$2:$C$15), ROWS(A$2:A2))</f>
        <v>247</v>
      </c>
      <c r="K3" s="5">
        <f t="array" ref="K3">LARGE(IF($B$2:$B$15=K$2,$C$2:$C$15), ROWS(B$2:B2))</f>
        <v>280</v>
      </c>
      <c r="L3" s="6">
        <f t="array" ref="L3">LARGE(IF($B$2:$B$15=L$2,$C$2:$C$15), ROWS(C$2:C2))</f>
        <v>287</v>
      </c>
      <c r="N3" s="4">
        <v>1</v>
      </c>
      <c r="O3" s="6" cm="1">
        <f t="array" ref="O3">IFERROR(LARGE(IF($B$2:$B$15=$O$2, $C$2:$C$15), $N3), "Not found")</f>
        <v>247</v>
      </c>
    </row>
    <row r="4" spans="1:15" x14ac:dyDescent="0.45">
      <c r="A4" t="s">
        <v>4</v>
      </c>
      <c r="B4" t="s">
        <v>13</v>
      </c>
      <c r="C4">
        <v>275</v>
      </c>
      <c r="E4" s="4">
        <v>2</v>
      </c>
      <c r="F4" s="5">
        <f t="array" ref="F4">LARGE(IF($B$2:$B$15=F$2, $C$2:$C$15), $E4)</f>
        <v>235</v>
      </c>
      <c r="G4" s="5">
        <f t="array" ref="G4">LARGE(IF($B$2:$B$15=G$2, $C$2:$C$15), $E4)</f>
        <v>270</v>
      </c>
      <c r="H4" s="6">
        <f t="array" ref="H4">LARGE(IF($B$2:$B$15=H$2, $C$2:$C$15), $E4)</f>
        <v>275</v>
      </c>
      <c r="J4" s="4">
        <f t="array" ref="J4">LARGE(IF($B$2:$B$15=J$2,$C$2:$C$15), ROWS(A$2:A3))</f>
        <v>235</v>
      </c>
      <c r="K4" s="5">
        <f t="array" ref="K4">LARGE(IF($B$2:$B$15=K$2,$C$2:$C$15), ROWS(B$2:B3))</f>
        <v>270</v>
      </c>
      <c r="L4" s="6">
        <f t="array" ref="L4">LARGE(IF($B$2:$B$15=L$2,$C$2:$C$15), ROWS(C$2:C3))</f>
        <v>275</v>
      </c>
      <c r="N4" s="4">
        <v>2</v>
      </c>
      <c r="O4" s="6" cm="1">
        <f t="array" ref="O4">IFERROR(LARGE(IF($B$2:$B$15=$O$2, $C$2:$C$15), $N4), "Not found")</f>
        <v>235</v>
      </c>
    </row>
    <row r="5" spans="1:15" x14ac:dyDescent="0.45">
      <c r="A5" t="s">
        <v>4</v>
      </c>
      <c r="B5" t="s">
        <v>18</v>
      </c>
      <c r="C5">
        <v>270</v>
      </c>
      <c r="E5" s="7">
        <v>3</v>
      </c>
      <c r="F5" s="8">
        <f t="array" ref="F5">LARGE(IF($B$2:$B$15=F$2, $C$2:$C$15), $E5)</f>
        <v>210</v>
      </c>
      <c r="G5" s="8">
        <f t="array" ref="G5">LARGE(IF($B$2:$B$15=G$2, $C$2:$C$15), $E5)</f>
        <v>240</v>
      </c>
      <c r="H5" s="9">
        <f t="array" ref="H5">LARGE(IF($B$2:$B$15=H$2, $C$2:$C$15), $E5)</f>
        <v>268</v>
      </c>
      <c r="J5" s="7">
        <f t="array" ref="J5">LARGE(IF($B$2:$B$15=J$2,$C$2:$C$15), ROWS(A$2:A4))</f>
        <v>210</v>
      </c>
      <c r="K5" s="8">
        <f t="array" ref="K5">LARGE(IF($B$2:$B$15=K$2,$C$2:$C$15), ROWS(B$2:B4))</f>
        <v>240</v>
      </c>
      <c r="L5" s="9">
        <f t="array" ref="L5">LARGE(IF($B$2:$B$15=L$2,$C$2:$C$15), ROWS(C$2:C4))</f>
        <v>268</v>
      </c>
      <c r="N5" s="4">
        <v>3</v>
      </c>
      <c r="O5" s="6" cm="1">
        <f t="array" ref="O5">IFERROR(LARGE(IF($B$2:$B$15=$O$2, $C$2:$C$15), $N5), "Not found")</f>
        <v>210</v>
      </c>
    </row>
    <row r="6" spans="1:15" x14ac:dyDescent="0.45">
      <c r="A6" t="s">
        <v>2</v>
      </c>
      <c r="B6" t="s">
        <v>13</v>
      </c>
      <c r="C6">
        <v>268</v>
      </c>
      <c r="N6" s="25">
        <v>4</v>
      </c>
      <c r="O6" s="9" t="str" cm="1">
        <f t="array" ref="O6">IFERROR(LARGE(IF($B$2:$B$15=$O$2, $C$2:$C$15), $N6), "Not found")</f>
        <v>Not found</v>
      </c>
    </row>
    <row r="7" spans="1:15" x14ac:dyDescent="0.45">
      <c r="A7" t="s">
        <v>11</v>
      </c>
      <c r="B7" t="s">
        <v>13</v>
      </c>
      <c r="C7">
        <v>252</v>
      </c>
    </row>
    <row r="8" spans="1:15" x14ac:dyDescent="0.45">
      <c r="A8" t="s">
        <v>7</v>
      </c>
      <c r="B8" t="s">
        <v>17</v>
      </c>
      <c r="C8">
        <v>247</v>
      </c>
    </row>
    <row r="9" spans="1:15" x14ac:dyDescent="0.45">
      <c r="A9" t="s">
        <v>2</v>
      </c>
      <c r="B9" t="s">
        <v>18</v>
      </c>
      <c r="C9">
        <v>240</v>
      </c>
    </row>
    <row r="10" spans="1:15" x14ac:dyDescent="0.45">
      <c r="A10" t="s">
        <v>3</v>
      </c>
      <c r="B10" t="s">
        <v>13</v>
      </c>
      <c r="C10">
        <v>237</v>
      </c>
    </row>
    <row r="11" spans="1:15" x14ac:dyDescent="0.45">
      <c r="A11" t="s">
        <v>1</v>
      </c>
      <c r="B11" t="s">
        <v>17</v>
      </c>
      <c r="C11">
        <v>235</v>
      </c>
    </row>
    <row r="12" spans="1:15" x14ac:dyDescent="0.45">
      <c r="A12" t="s">
        <v>6</v>
      </c>
      <c r="B12" t="s">
        <v>13</v>
      </c>
      <c r="C12">
        <v>230</v>
      </c>
    </row>
    <row r="13" spans="1:15" x14ac:dyDescent="0.45">
      <c r="A13" t="s">
        <v>5</v>
      </c>
      <c r="B13" t="s">
        <v>17</v>
      </c>
      <c r="C13">
        <v>210</v>
      </c>
    </row>
    <row r="14" spans="1:15" x14ac:dyDescent="0.45">
      <c r="A14" t="s">
        <v>7</v>
      </c>
      <c r="B14" t="s">
        <v>13</v>
      </c>
      <c r="C14">
        <v>190</v>
      </c>
    </row>
    <row r="15" spans="1:15" x14ac:dyDescent="0.45">
      <c r="A15" t="s">
        <v>6</v>
      </c>
      <c r="B15" t="s">
        <v>18</v>
      </c>
      <c r="C15">
        <v>125</v>
      </c>
    </row>
  </sheetData>
  <mergeCells count="3">
    <mergeCell ref="E1:H1"/>
    <mergeCell ref="N1:O1"/>
    <mergeCell ref="J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G6" sqref="G6"/>
    </sheetView>
  </sheetViews>
  <sheetFormatPr defaultRowHeight="14.25" x14ac:dyDescent="0.45"/>
  <cols>
    <col min="1" max="4" width="11.59765625" customWidth="1"/>
    <col min="5" max="5" width="9.1328125" customWidth="1"/>
  </cols>
  <sheetData>
    <row r="1" spans="1:7" x14ac:dyDescent="0.45">
      <c r="A1" s="1" t="s">
        <v>14</v>
      </c>
      <c r="B1" s="1" t="s">
        <v>26</v>
      </c>
      <c r="C1" s="1" t="s">
        <v>12</v>
      </c>
      <c r="D1" s="1" t="s">
        <v>0</v>
      </c>
      <c r="F1" s="26" t="s">
        <v>26</v>
      </c>
      <c r="G1" s="28" t="s">
        <v>27</v>
      </c>
    </row>
    <row r="2" spans="1:7" x14ac:dyDescent="0.45">
      <c r="A2" t="s">
        <v>1</v>
      </c>
      <c r="B2" t="s">
        <v>27</v>
      </c>
      <c r="C2" t="s">
        <v>13</v>
      </c>
      <c r="D2">
        <v>287</v>
      </c>
      <c r="F2" s="27" t="s">
        <v>12</v>
      </c>
      <c r="G2" s="29" t="s">
        <v>13</v>
      </c>
    </row>
    <row r="3" spans="1:7" x14ac:dyDescent="0.45">
      <c r="A3" t="s">
        <v>11</v>
      </c>
      <c r="B3" t="s">
        <v>28</v>
      </c>
      <c r="C3" t="s">
        <v>18</v>
      </c>
      <c r="D3">
        <v>280</v>
      </c>
    </row>
    <row r="4" spans="1:7" x14ac:dyDescent="0.45">
      <c r="A4" t="s">
        <v>4</v>
      </c>
      <c r="B4" t="s">
        <v>27</v>
      </c>
      <c r="C4" t="s">
        <v>13</v>
      </c>
      <c r="D4">
        <v>275</v>
      </c>
      <c r="F4" s="63" t="s">
        <v>24</v>
      </c>
      <c r="G4" s="63"/>
    </row>
    <row r="5" spans="1:7" x14ac:dyDescent="0.45">
      <c r="A5" t="s">
        <v>4</v>
      </c>
      <c r="B5" t="s">
        <v>27</v>
      </c>
      <c r="C5" t="s">
        <v>18</v>
      </c>
      <c r="D5">
        <v>270</v>
      </c>
      <c r="F5" s="10" t="s">
        <v>15</v>
      </c>
      <c r="G5" s="12" t="s">
        <v>0</v>
      </c>
    </row>
    <row r="6" spans="1:7" x14ac:dyDescent="0.45">
      <c r="A6" t="s">
        <v>2</v>
      </c>
      <c r="B6" t="s">
        <v>28</v>
      </c>
      <c r="C6" t="s">
        <v>13</v>
      </c>
      <c r="D6">
        <v>268</v>
      </c>
      <c r="F6" s="4">
        <v>1</v>
      </c>
      <c r="G6" s="6">
        <f t="array" ref="G6">LARGE(IF(($B$2:$B$15=$G$1) * ($C$2:$C$15=$G$2), $D$2:$D$15), F6)</f>
        <v>287</v>
      </c>
    </row>
    <row r="7" spans="1:7" x14ac:dyDescent="0.45">
      <c r="A7" t="s">
        <v>11</v>
      </c>
      <c r="B7" t="s">
        <v>28</v>
      </c>
      <c r="C7" t="s">
        <v>13</v>
      </c>
      <c r="D7">
        <v>252</v>
      </c>
      <c r="F7" s="4">
        <v>2</v>
      </c>
      <c r="G7" s="6">
        <f t="array" ref="G7">LARGE(IF(($B$2:$B$15=$G$1) * ($C$2:$C$15=$G$2), $D$2:$D$15), F7)</f>
        <v>275</v>
      </c>
    </row>
    <row r="8" spans="1:7" x14ac:dyDescent="0.45">
      <c r="A8" t="s">
        <v>7</v>
      </c>
      <c r="B8" t="s">
        <v>27</v>
      </c>
      <c r="C8" t="s">
        <v>17</v>
      </c>
      <c r="D8">
        <v>247</v>
      </c>
      <c r="F8" s="7">
        <v>3</v>
      </c>
      <c r="G8" s="9">
        <f t="array" ref="G8">LARGE(IF(($B$2:$B$15=$G$1) * ($C$2:$C$15=$G$2), $D$2:$D$15), F8)</f>
        <v>237</v>
      </c>
    </row>
    <row r="9" spans="1:7" x14ac:dyDescent="0.45">
      <c r="A9" t="s">
        <v>2</v>
      </c>
      <c r="B9" t="s">
        <v>28</v>
      </c>
      <c r="C9" t="s">
        <v>18</v>
      </c>
      <c r="D9">
        <v>240</v>
      </c>
    </row>
    <row r="10" spans="1:7" x14ac:dyDescent="0.45">
      <c r="A10" t="s">
        <v>3</v>
      </c>
      <c r="B10" t="s">
        <v>27</v>
      </c>
      <c r="C10" t="s">
        <v>13</v>
      </c>
      <c r="D10">
        <v>237</v>
      </c>
    </row>
    <row r="11" spans="1:7" x14ac:dyDescent="0.45">
      <c r="A11" t="s">
        <v>1</v>
      </c>
      <c r="B11" t="s">
        <v>27</v>
      </c>
      <c r="C11" t="s">
        <v>17</v>
      </c>
      <c r="D11">
        <v>235</v>
      </c>
    </row>
    <row r="12" spans="1:7" x14ac:dyDescent="0.45">
      <c r="A12" t="s">
        <v>6</v>
      </c>
      <c r="B12" t="s">
        <v>28</v>
      </c>
      <c r="C12" t="s">
        <v>13</v>
      </c>
      <c r="D12">
        <v>230</v>
      </c>
    </row>
    <row r="13" spans="1:7" x14ac:dyDescent="0.45">
      <c r="A13" t="s">
        <v>5</v>
      </c>
      <c r="B13" t="s">
        <v>28</v>
      </c>
      <c r="C13" t="s">
        <v>17</v>
      </c>
      <c r="D13">
        <v>210</v>
      </c>
    </row>
    <row r="14" spans="1:7" x14ac:dyDescent="0.45">
      <c r="A14" t="s">
        <v>7</v>
      </c>
      <c r="B14" t="s">
        <v>27</v>
      </c>
      <c r="C14" t="s">
        <v>13</v>
      </c>
      <c r="D14">
        <v>190</v>
      </c>
    </row>
    <row r="15" spans="1:7" x14ac:dyDescent="0.45">
      <c r="A15" t="s">
        <v>6</v>
      </c>
      <c r="B15" t="s">
        <v>28</v>
      </c>
      <c r="C15" t="s">
        <v>18</v>
      </c>
      <c r="D15">
        <v>125</v>
      </c>
    </row>
  </sheetData>
  <sortState xmlns:xlrd2="http://schemas.microsoft.com/office/spreadsheetml/2017/richdata2" ref="A2:D15">
    <sortCondition descending="1" ref="D2:D15"/>
  </sortState>
  <mergeCells count="1"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BDA0-34EB-4642-B878-AC911DF35868}">
  <dimension ref="A1:J15"/>
  <sheetViews>
    <sheetView workbookViewId="0">
      <selection activeCell="F6" sqref="F6"/>
    </sheetView>
  </sheetViews>
  <sheetFormatPr defaultRowHeight="14.25" x14ac:dyDescent="0.45"/>
  <cols>
    <col min="1" max="3" width="11.59765625" customWidth="1"/>
    <col min="4" max="4" width="9.1328125" customWidth="1"/>
    <col min="5" max="6" width="10.265625" customWidth="1"/>
  </cols>
  <sheetData>
    <row r="1" spans="1:10" x14ac:dyDescent="0.45">
      <c r="A1" s="1" t="s">
        <v>14</v>
      </c>
      <c r="B1" s="1" t="s">
        <v>12</v>
      </c>
      <c r="C1" s="1" t="s">
        <v>0</v>
      </c>
      <c r="E1" s="32" t="s">
        <v>29</v>
      </c>
      <c r="F1" s="30" t="s">
        <v>18</v>
      </c>
    </row>
    <row r="2" spans="1:10" x14ac:dyDescent="0.45">
      <c r="A2" t="s">
        <v>1</v>
      </c>
      <c r="B2" t="s">
        <v>13</v>
      </c>
      <c r="C2">
        <v>287</v>
      </c>
      <c r="E2" s="27" t="s">
        <v>30</v>
      </c>
      <c r="F2" s="31" t="s">
        <v>17</v>
      </c>
    </row>
    <row r="3" spans="1:10" x14ac:dyDescent="0.45">
      <c r="A3" t="s">
        <v>11</v>
      </c>
      <c r="B3" t="s">
        <v>18</v>
      </c>
      <c r="C3">
        <v>280</v>
      </c>
    </row>
    <row r="4" spans="1:10" x14ac:dyDescent="0.45">
      <c r="A4" t="s">
        <v>4</v>
      </c>
      <c r="B4" t="s">
        <v>13</v>
      </c>
      <c r="C4">
        <v>275</v>
      </c>
      <c r="E4" s="63" t="s">
        <v>24</v>
      </c>
      <c r="F4" s="63"/>
    </row>
    <row r="5" spans="1:10" x14ac:dyDescent="0.45">
      <c r="A5" t="s">
        <v>4</v>
      </c>
      <c r="B5" t="s">
        <v>18</v>
      </c>
      <c r="C5">
        <v>270</v>
      </c>
      <c r="E5" s="10" t="s">
        <v>15</v>
      </c>
      <c r="F5" s="12" t="s">
        <v>0</v>
      </c>
    </row>
    <row r="6" spans="1:10" x14ac:dyDescent="0.45">
      <c r="A6" t="s">
        <v>2</v>
      </c>
      <c r="B6" t="s">
        <v>13</v>
      </c>
      <c r="C6">
        <v>268</v>
      </c>
      <c r="E6" s="4">
        <v>1</v>
      </c>
      <c r="F6" s="6">
        <f t="array" ref="F6">LARGE(IF(($B$2:$B$15=$F$1) + ($B$2:$B$15=$F$2),  $C$2:$C$15), E6)</f>
        <v>280</v>
      </c>
    </row>
    <row r="7" spans="1:10" x14ac:dyDescent="0.45">
      <c r="A7" t="s">
        <v>11</v>
      </c>
      <c r="B7" t="s">
        <v>13</v>
      </c>
      <c r="C7">
        <v>252</v>
      </c>
      <c r="E7" s="4">
        <v>2</v>
      </c>
      <c r="F7" s="6">
        <f t="array" ref="F7">LARGE(IF(($B$2:$B$15=$F$1) + ($B$2:$B$15=$F$2),  $C$2:$C$15), E7)</f>
        <v>270</v>
      </c>
    </row>
    <row r="8" spans="1:10" x14ac:dyDescent="0.45">
      <c r="A8" t="s">
        <v>7</v>
      </c>
      <c r="B8" t="s">
        <v>17</v>
      </c>
      <c r="C8">
        <v>247</v>
      </c>
      <c r="E8" s="7">
        <v>3</v>
      </c>
      <c r="F8" s="9">
        <f t="array" ref="F8">LARGE(IF(($B$2:$B$15=$F$1) + ($B$2:$B$15=$F$2),  $C$2:$C$15), E8)</f>
        <v>247</v>
      </c>
    </row>
    <row r="9" spans="1:10" x14ac:dyDescent="0.45">
      <c r="A9" t="s">
        <v>2</v>
      </c>
      <c r="B9" t="s">
        <v>18</v>
      </c>
      <c r="C9">
        <v>240</v>
      </c>
    </row>
    <row r="10" spans="1:10" x14ac:dyDescent="0.45">
      <c r="A10" t="s">
        <v>3</v>
      </c>
      <c r="B10" t="s">
        <v>13</v>
      </c>
      <c r="C10">
        <v>237</v>
      </c>
    </row>
    <row r="11" spans="1:10" x14ac:dyDescent="0.45">
      <c r="A11" t="s">
        <v>1</v>
      </c>
      <c r="B11" t="s">
        <v>17</v>
      </c>
      <c r="C11">
        <v>235</v>
      </c>
    </row>
    <row r="12" spans="1:10" x14ac:dyDescent="0.45">
      <c r="A12" t="s">
        <v>6</v>
      </c>
      <c r="B12" t="s">
        <v>13</v>
      </c>
      <c r="C12">
        <v>230</v>
      </c>
    </row>
    <row r="13" spans="1:10" x14ac:dyDescent="0.45">
      <c r="A13" t="s">
        <v>5</v>
      </c>
      <c r="B13" t="s">
        <v>17</v>
      </c>
      <c r="C13">
        <v>210</v>
      </c>
    </row>
    <row r="14" spans="1:10" x14ac:dyDescent="0.45">
      <c r="A14" t="s">
        <v>7</v>
      </c>
      <c r="B14" t="s">
        <v>13</v>
      </c>
      <c r="C14">
        <v>190</v>
      </c>
    </row>
    <row r="15" spans="1:10" x14ac:dyDescent="0.45">
      <c r="A15" t="s">
        <v>6</v>
      </c>
      <c r="B15" t="s">
        <v>18</v>
      </c>
      <c r="C15">
        <v>125</v>
      </c>
      <c r="J15" t="s">
        <v>16</v>
      </c>
    </row>
  </sheetData>
  <mergeCells count="1"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6897-A82B-4354-8D66-19821B742354}">
  <dimension ref="A1:I15"/>
  <sheetViews>
    <sheetView workbookViewId="0">
      <selection activeCell="E4" sqref="E4"/>
    </sheetView>
  </sheetViews>
  <sheetFormatPr defaultRowHeight="14.25" x14ac:dyDescent="0.45"/>
  <cols>
    <col min="1" max="3" width="11.59765625" customWidth="1"/>
    <col min="4" max="4" width="9.1328125" customWidth="1"/>
    <col min="5" max="5" width="10.3984375" customWidth="1"/>
    <col min="6" max="6" width="10.59765625" customWidth="1"/>
    <col min="7" max="7" width="9.59765625" customWidth="1"/>
  </cols>
  <sheetData>
    <row r="1" spans="1:9" x14ac:dyDescent="0.45">
      <c r="A1" s="1" t="s">
        <v>14</v>
      </c>
      <c r="B1" s="1" t="s">
        <v>12</v>
      </c>
      <c r="C1" s="1" t="s">
        <v>0</v>
      </c>
      <c r="E1" s="35" t="s">
        <v>31</v>
      </c>
      <c r="F1" s="36" t="s">
        <v>13</v>
      </c>
    </row>
    <row r="2" spans="1:9" x14ac:dyDescent="0.45">
      <c r="A2" t="s">
        <v>6</v>
      </c>
      <c r="B2" t="s">
        <v>18</v>
      </c>
      <c r="C2">
        <v>125</v>
      </c>
      <c r="E2" s="33"/>
    </row>
    <row r="3" spans="1:9" x14ac:dyDescent="0.45">
      <c r="A3" t="s">
        <v>7</v>
      </c>
      <c r="B3" t="s">
        <v>13</v>
      </c>
      <c r="C3">
        <v>190</v>
      </c>
      <c r="E3" s="45" t="s">
        <v>14</v>
      </c>
      <c r="F3" s="46" t="s">
        <v>12</v>
      </c>
      <c r="G3" s="47" t="s">
        <v>0</v>
      </c>
      <c r="I3" s="34" t="s">
        <v>32</v>
      </c>
    </row>
    <row r="4" spans="1:9" x14ac:dyDescent="0.45">
      <c r="A4" t="s">
        <v>5</v>
      </c>
      <c r="B4" t="s">
        <v>17</v>
      </c>
      <c r="C4">
        <v>210</v>
      </c>
      <c r="E4" s="48" t="str" cm="1">
        <f t="array" ref="E4:G6">_xlfn._xlws.SORT(_xlfn._xlws.FILTER(A2:C15, (C2:C15&gt;=LARGE(IF(B2:B15=F1, C2:C15), 3)) * (B2:B15=F1)), 3, -1)</f>
        <v>Neal</v>
      </c>
      <c r="F4" s="49" t="str">
        <v>Science</v>
      </c>
      <c r="G4" s="50">
        <v>287</v>
      </c>
      <c r="I4" s="13" cm="1">
        <f t="array" ref="I4:I6">_xlfn._xlws.SORT(_xlfn._xlws.FILTER(C2:C15, (C2:C15&gt;=LARGE(IF(B2:B15=F1, C2:C15), 3)) * (B2:B15=F1)), 1, -1)</f>
        <v>287</v>
      </c>
    </row>
    <row r="5" spans="1:9" x14ac:dyDescent="0.45">
      <c r="A5" t="s">
        <v>6</v>
      </c>
      <c r="B5" t="s">
        <v>13</v>
      </c>
      <c r="C5">
        <v>230</v>
      </c>
      <c r="E5" s="48" t="str">
        <v>Christian</v>
      </c>
      <c r="F5" s="49" t="str">
        <v>Science</v>
      </c>
      <c r="G5" s="50">
        <v>275</v>
      </c>
      <c r="I5" s="14">
        <v>275</v>
      </c>
    </row>
    <row r="6" spans="1:9" x14ac:dyDescent="0.45">
      <c r="A6" t="s">
        <v>1</v>
      </c>
      <c r="B6" t="s">
        <v>17</v>
      </c>
      <c r="C6">
        <v>235</v>
      </c>
      <c r="E6" s="2" t="str">
        <v>Peter</v>
      </c>
      <c r="F6" s="51" t="str">
        <v>Science</v>
      </c>
      <c r="G6" s="3">
        <v>268</v>
      </c>
      <c r="I6" s="15">
        <v>268</v>
      </c>
    </row>
    <row r="7" spans="1:9" x14ac:dyDescent="0.45">
      <c r="A7" t="s">
        <v>3</v>
      </c>
      <c r="B7" t="s">
        <v>13</v>
      </c>
      <c r="C7">
        <v>237</v>
      </c>
    </row>
    <row r="8" spans="1:9" x14ac:dyDescent="0.45">
      <c r="A8" t="s">
        <v>2</v>
      </c>
      <c r="B8" t="s">
        <v>18</v>
      </c>
      <c r="C8">
        <v>240</v>
      </c>
    </row>
    <row r="9" spans="1:9" x14ac:dyDescent="0.45">
      <c r="A9" t="s">
        <v>7</v>
      </c>
      <c r="B9" t="s">
        <v>17</v>
      </c>
      <c r="C9">
        <v>247</v>
      </c>
    </row>
    <row r="10" spans="1:9" x14ac:dyDescent="0.45">
      <c r="A10" t="s">
        <v>11</v>
      </c>
      <c r="B10" t="s">
        <v>13</v>
      </c>
      <c r="C10">
        <v>252</v>
      </c>
    </row>
    <row r="11" spans="1:9" x14ac:dyDescent="0.45">
      <c r="A11" t="s">
        <v>2</v>
      </c>
      <c r="B11" t="s">
        <v>13</v>
      </c>
      <c r="C11">
        <v>268</v>
      </c>
    </row>
    <row r="12" spans="1:9" x14ac:dyDescent="0.45">
      <c r="A12" t="s">
        <v>4</v>
      </c>
      <c r="B12" t="s">
        <v>18</v>
      </c>
      <c r="C12">
        <v>270</v>
      </c>
    </row>
    <row r="13" spans="1:9" x14ac:dyDescent="0.45">
      <c r="A13" t="s">
        <v>4</v>
      </c>
      <c r="B13" t="s">
        <v>13</v>
      </c>
      <c r="C13">
        <v>275</v>
      </c>
    </row>
    <row r="14" spans="1:9" x14ac:dyDescent="0.45">
      <c r="A14" t="s">
        <v>11</v>
      </c>
      <c r="B14" t="s">
        <v>18</v>
      </c>
      <c r="C14">
        <v>280</v>
      </c>
    </row>
    <row r="15" spans="1:9" x14ac:dyDescent="0.45">
      <c r="A15" t="s">
        <v>1</v>
      </c>
      <c r="B15" t="s">
        <v>13</v>
      </c>
      <c r="C15">
        <v>287</v>
      </c>
    </row>
  </sheetData>
  <sortState xmlns:xlrd2="http://schemas.microsoft.com/office/spreadsheetml/2017/richdata2" ref="A2:C15">
    <sortCondition ref="C3:C1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5980-4DDA-4780-9E1E-E47244B77CCC}">
  <dimension ref="A1:K15"/>
  <sheetViews>
    <sheetView workbookViewId="0">
      <selection activeCell="F5" sqref="F5"/>
    </sheetView>
  </sheetViews>
  <sheetFormatPr defaultRowHeight="14.25" x14ac:dyDescent="0.45"/>
  <cols>
    <col min="1" max="1" width="11.59765625" customWidth="1"/>
    <col min="2" max="2" width="8.265625" customWidth="1"/>
    <col min="3" max="3" width="10.3984375" customWidth="1"/>
    <col min="4" max="4" width="9" customWidth="1"/>
    <col min="5" max="5" width="8.265625" customWidth="1"/>
    <col min="6" max="6" width="10.265625" customWidth="1"/>
    <col min="7" max="7" width="9.3984375" customWidth="1"/>
    <col min="8" max="8" width="9.86328125" customWidth="1"/>
    <col min="9" max="9" width="10.265625" customWidth="1"/>
  </cols>
  <sheetData>
    <row r="1" spans="1:11" x14ac:dyDescent="0.45">
      <c r="A1" s="1" t="s">
        <v>14</v>
      </c>
      <c r="B1" s="1" t="s">
        <v>26</v>
      </c>
      <c r="C1" s="1" t="s">
        <v>12</v>
      </c>
      <c r="D1" s="1" t="s">
        <v>0</v>
      </c>
      <c r="F1" s="26" t="s">
        <v>33</v>
      </c>
      <c r="G1" s="37" t="s">
        <v>27</v>
      </c>
    </row>
    <row r="2" spans="1:11" x14ac:dyDescent="0.45">
      <c r="A2" t="s">
        <v>6</v>
      </c>
      <c r="B2" t="s">
        <v>28</v>
      </c>
      <c r="C2" t="s">
        <v>18</v>
      </c>
      <c r="D2">
        <v>125</v>
      </c>
      <c r="F2" s="39" t="s">
        <v>12</v>
      </c>
      <c r="G2" s="38" t="s">
        <v>13</v>
      </c>
    </row>
    <row r="3" spans="1:11" x14ac:dyDescent="0.45">
      <c r="A3" t="s">
        <v>7</v>
      </c>
      <c r="B3" t="s">
        <v>27</v>
      </c>
      <c r="C3" t="s">
        <v>13</v>
      </c>
      <c r="D3">
        <v>190</v>
      </c>
      <c r="F3" s="33"/>
    </row>
    <row r="4" spans="1:11" x14ac:dyDescent="0.45">
      <c r="A4" t="s">
        <v>5</v>
      </c>
      <c r="B4" t="s">
        <v>28</v>
      </c>
      <c r="C4" t="s">
        <v>17</v>
      </c>
      <c r="D4">
        <v>210</v>
      </c>
      <c r="F4" s="45" t="s">
        <v>14</v>
      </c>
      <c r="G4" s="46" t="s">
        <v>26</v>
      </c>
      <c r="H4" s="46" t="s">
        <v>12</v>
      </c>
      <c r="I4" s="47" t="s">
        <v>0</v>
      </c>
      <c r="K4" s="34" t="s">
        <v>32</v>
      </c>
    </row>
    <row r="5" spans="1:11" x14ac:dyDescent="0.45">
      <c r="A5" t="s">
        <v>6</v>
      </c>
      <c r="B5" t="s">
        <v>28</v>
      </c>
      <c r="C5" t="s">
        <v>13</v>
      </c>
      <c r="D5">
        <v>230</v>
      </c>
      <c r="F5" s="48" t="str" cm="1">
        <f t="array" ref="F5:I7">_xlfn._xlws.SORT(_xlfn._xlws.FILTER(A2:D15, (D2:D15&gt;=LARGE(IF((B2:B15=G1)*(C2:C15=G2), D2:D15), 3)) * (B2:B15=G1)*(C2:C15=G2)), 4, -1)</f>
        <v>Neal</v>
      </c>
      <c r="G5" s="5" t="str">
        <v>A</v>
      </c>
      <c r="H5" s="5" t="str">
        <v>Science</v>
      </c>
      <c r="I5" s="6">
        <v>287</v>
      </c>
      <c r="K5" s="52" cm="1">
        <f t="array" ref="K5:K7">_xlfn._xlws.SORT(_xlfn._xlws.FILTER(D2:D15, (D2:D15&gt;=LARGE(IF((B2:B15=G1)*(C2:C15=G2), D2:D15), 3)) *  (B2:B15=G1)*(C2:C15=G2)), 1, -1)</f>
        <v>287</v>
      </c>
    </row>
    <row r="6" spans="1:11" x14ac:dyDescent="0.45">
      <c r="A6" t="s">
        <v>1</v>
      </c>
      <c r="B6" t="s">
        <v>27</v>
      </c>
      <c r="C6" t="s">
        <v>17</v>
      </c>
      <c r="D6">
        <v>235</v>
      </c>
      <c r="F6" s="48" t="str">
        <v>Christian</v>
      </c>
      <c r="G6" s="5" t="str">
        <v>A</v>
      </c>
      <c r="H6" s="5" t="str">
        <v>Science</v>
      </c>
      <c r="I6" s="6">
        <v>275</v>
      </c>
      <c r="K6" s="14">
        <v>275</v>
      </c>
    </row>
    <row r="7" spans="1:11" x14ac:dyDescent="0.45">
      <c r="A7" t="s">
        <v>3</v>
      </c>
      <c r="B7" t="s">
        <v>27</v>
      </c>
      <c r="C7" t="s">
        <v>13</v>
      </c>
      <c r="D7">
        <v>237</v>
      </c>
      <c r="F7" s="2" t="str">
        <v>Melissa</v>
      </c>
      <c r="G7" s="8" t="str">
        <v>A</v>
      </c>
      <c r="H7" s="8" t="str">
        <v>Science</v>
      </c>
      <c r="I7" s="9">
        <v>237</v>
      </c>
      <c r="K7" s="15">
        <v>237</v>
      </c>
    </row>
    <row r="8" spans="1:11" x14ac:dyDescent="0.45">
      <c r="A8" t="s">
        <v>2</v>
      </c>
      <c r="B8" t="s">
        <v>28</v>
      </c>
      <c r="C8" t="s">
        <v>18</v>
      </c>
      <c r="D8">
        <v>240</v>
      </c>
    </row>
    <row r="9" spans="1:11" x14ac:dyDescent="0.45">
      <c r="A9" t="s">
        <v>7</v>
      </c>
      <c r="B9" t="s">
        <v>27</v>
      </c>
      <c r="C9" t="s">
        <v>17</v>
      </c>
      <c r="D9">
        <v>247</v>
      </c>
    </row>
    <row r="10" spans="1:11" x14ac:dyDescent="0.45">
      <c r="A10" t="s">
        <v>11</v>
      </c>
      <c r="B10" t="s">
        <v>28</v>
      </c>
      <c r="C10" t="s">
        <v>13</v>
      </c>
      <c r="D10">
        <v>252</v>
      </c>
    </row>
    <row r="11" spans="1:11" x14ac:dyDescent="0.45">
      <c r="A11" t="s">
        <v>2</v>
      </c>
      <c r="B11" t="s">
        <v>28</v>
      </c>
      <c r="C11" t="s">
        <v>13</v>
      </c>
      <c r="D11">
        <v>268</v>
      </c>
    </row>
    <row r="12" spans="1:11" x14ac:dyDescent="0.45">
      <c r="A12" t="s">
        <v>4</v>
      </c>
      <c r="B12" t="s">
        <v>27</v>
      </c>
      <c r="C12" t="s">
        <v>18</v>
      </c>
      <c r="D12">
        <v>270</v>
      </c>
    </row>
    <row r="13" spans="1:11" x14ac:dyDescent="0.45">
      <c r="A13" t="s">
        <v>4</v>
      </c>
      <c r="B13" t="s">
        <v>27</v>
      </c>
      <c r="C13" t="s">
        <v>13</v>
      </c>
      <c r="D13">
        <v>275</v>
      </c>
    </row>
    <row r="14" spans="1:11" x14ac:dyDescent="0.45">
      <c r="A14" t="s">
        <v>11</v>
      </c>
      <c r="B14" t="s">
        <v>28</v>
      </c>
      <c r="C14" t="s">
        <v>18</v>
      </c>
      <c r="D14">
        <v>280</v>
      </c>
    </row>
    <row r="15" spans="1:11" x14ac:dyDescent="0.45">
      <c r="A15" t="s">
        <v>1</v>
      </c>
      <c r="B15" t="s">
        <v>27</v>
      </c>
      <c r="C15" t="s">
        <v>13</v>
      </c>
      <c r="D15">
        <v>287</v>
      </c>
    </row>
  </sheetData>
  <sortState xmlns:xlrd2="http://schemas.microsoft.com/office/spreadsheetml/2017/richdata2" ref="A2:D15">
    <sortCondition ref="D2:D1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D5B9-F706-4DEE-B385-5E1D79DCB1C8}">
  <dimension ref="A1:I15"/>
  <sheetViews>
    <sheetView workbookViewId="0">
      <selection activeCell="E5" sqref="E5"/>
    </sheetView>
  </sheetViews>
  <sheetFormatPr defaultRowHeight="14.25" x14ac:dyDescent="0.45"/>
  <cols>
    <col min="1" max="3" width="11.59765625" customWidth="1"/>
    <col min="4" max="4" width="9.1328125" customWidth="1"/>
    <col min="5" max="5" width="11.86328125" customWidth="1"/>
    <col min="6" max="6" width="12.1328125" customWidth="1"/>
    <col min="7" max="7" width="10" customWidth="1"/>
  </cols>
  <sheetData>
    <row r="1" spans="1:9" x14ac:dyDescent="0.45">
      <c r="A1" s="1" t="s">
        <v>14</v>
      </c>
      <c r="B1" s="1" t="s">
        <v>12</v>
      </c>
      <c r="C1" s="1" t="s">
        <v>0</v>
      </c>
      <c r="E1" s="26" t="s">
        <v>29</v>
      </c>
      <c r="F1" s="37" t="s">
        <v>18</v>
      </c>
    </row>
    <row r="2" spans="1:9" x14ac:dyDescent="0.45">
      <c r="A2" t="s">
        <v>6</v>
      </c>
      <c r="B2" t="s">
        <v>18</v>
      </c>
      <c r="C2">
        <v>125</v>
      </c>
      <c r="E2" s="39" t="s">
        <v>30</v>
      </c>
      <c r="F2" s="38" t="s">
        <v>17</v>
      </c>
    </row>
    <row r="3" spans="1:9" x14ac:dyDescent="0.45">
      <c r="A3" t="s">
        <v>7</v>
      </c>
      <c r="B3" t="s">
        <v>13</v>
      </c>
      <c r="C3">
        <v>190</v>
      </c>
      <c r="E3" s="33"/>
    </row>
    <row r="4" spans="1:9" x14ac:dyDescent="0.45">
      <c r="A4" t="s">
        <v>5</v>
      </c>
      <c r="B4" t="s">
        <v>17</v>
      </c>
      <c r="C4">
        <v>210</v>
      </c>
      <c r="E4" s="45" t="s">
        <v>14</v>
      </c>
      <c r="F4" s="46" t="s">
        <v>12</v>
      </c>
      <c r="G4" s="47" t="s">
        <v>0</v>
      </c>
      <c r="I4" s="34" t="s">
        <v>32</v>
      </c>
    </row>
    <row r="5" spans="1:9" x14ac:dyDescent="0.45">
      <c r="A5" t="s">
        <v>6</v>
      </c>
      <c r="B5" t="s">
        <v>13</v>
      </c>
      <c r="C5">
        <v>230</v>
      </c>
      <c r="E5" s="53" t="str" cm="1">
        <f t="array" ref="E5:G7">_xlfn._xlws.SORT(_xlfn._xlws.FILTER(A2:C15, (C2:C15&gt;=LARGE(IF((B2:B15=F1)+(B2:B15=F2), C2:C15), 3)) * ((B2:B15=F1)+(B2:B15=F2))), 3, -1)</f>
        <v>Rachael</v>
      </c>
      <c r="F5" s="54" t="str">
        <v>Literature</v>
      </c>
      <c r="G5" s="55">
        <v>280</v>
      </c>
      <c r="I5" s="52" cm="1">
        <f t="array" ref="I5:I7">_xlfn._xlws.SORT(_xlfn._xlws.FILTER(C2:C15, (C2:C15&gt;=LARGE(IF((B2:B15=F1)+(B2:B15=F2), C2:C15), 3)) * ((B2:B15=F1)+(B2:B15=F2))), 1, -1)</f>
        <v>280</v>
      </c>
    </row>
    <row r="6" spans="1:9" x14ac:dyDescent="0.45">
      <c r="A6" t="s">
        <v>1</v>
      </c>
      <c r="B6" t="s">
        <v>17</v>
      </c>
      <c r="C6">
        <v>235</v>
      </c>
      <c r="E6" s="53" t="str">
        <v>Christian</v>
      </c>
      <c r="F6" s="54" t="str">
        <v>Literature</v>
      </c>
      <c r="G6" s="55">
        <v>270</v>
      </c>
      <c r="I6" s="14">
        <v>270</v>
      </c>
    </row>
    <row r="7" spans="1:9" x14ac:dyDescent="0.45">
      <c r="A7" t="s">
        <v>3</v>
      </c>
      <c r="B7" t="s">
        <v>13</v>
      </c>
      <c r="C7">
        <v>237</v>
      </c>
      <c r="E7" s="56" t="str">
        <v>Alexander</v>
      </c>
      <c r="F7" s="57" t="str">
        <v>History</v>
      </c>
      <c r="G7" s="58">
        <v>247</v>
      </c>
      <c r="I7" s="15">
        <v>247</v>
      </c>
    </row>
    <row r="8" spans="1:9" x14ac:dyDescent="0.45">
      <c r="A8" t="s">
        <v>2</v>
      </c>
      <c r="B8" t="s">
        <v>18</v>
      </c>
      <c r="C8">
        <v>240</v>
      </c>
      <c r="E8" s="33"/>
    </row>
    <row r="9" spans="1:9" x14ac:dyDescent="0.45">
      <c r="A9" t="s">
        <v>7</v>
      </c>
      <c r="B9" t="s">
        <v>17</v>
      </c>
      <c r="C9">
        <v>247</v>
      </c>
    </row>
    <row r="10" spans="1:9" x14ac:dyDescent="0.45">
      <c r="A10" t="s">
        <v>11</v>
      </c>
      <c r="B10" t="s">
        <v>13</v>
      </c>
      <c r="C10">
        <v>252</v>
      </c>
    </row>
    <row r="11" spans="1:9" x14ac:dyDescent="0.45">
      <c r="A11" t="s">
        <v>2</v>
      </c>
      <c r="B11" t="s">
        <v>13</v>
      </c>
      <c r="C11">
        <v>268</v>
      </c>
    </row>
    <row r="12" spans="1:9" x14ac:dyDescent="0.45">
      <c r="A12" t="s">
        <v>4</v>
      </c>
      <c r="B12" t="s">
        <v>18</v>
      </c>
      <c r="C12">
        <v>270</v>
      </c>
    </row>
    <row r="13" spans="1:9" x14ac:dyDescent="0.45">
      <c r="A13" t="s">
        <v>4</v>
      </c>
      <c r="B13" t="s">
        <v>13</v>
      </c>
      <c r="C13">
        <v>275</v>
      </c>
    </row>
    <row r="14" spans="1:9" x14ac:dyDescent="0.45">
      <c r="A14" t="s">
        <v>11</v>
      </c>
      <c r="B14" t="s">
        <v>18</v>
      </c>
      <c r="C14">
        <v>280</v>
      </c>
    </row>
    <row r="15" spans="1:9" x14ac:dyDescent="0.45">
      <c r="A15" t="s">
        <v>1</v>
      </c>
      <c r="B15" t="s">
        <v>13</v>
      </c>
      <c r="C15">
        <v>287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05C3-16DB-4897-98B2-B74EED375862}">
  <dimension ref="A1:F15"/>
  <sheetViews>
    <sheetView workbookViewId="0">
      <selection activeCell="F4" sqref="F4"/>
    </sheetView>
  </sheetViews>
  <sheetFormatPr defaultRowHeight="14.25" x14ac:dyDescent="0.45"/>
  <cols>
    <col min="1" max="3" width="11.59765625" customWidth="1"/>
    <col min="4" max="4" width="9.1328125" customWidth="1"/>
    <col min="5" max="5" width="12.59765625" customWidth="1"/>
    <col min="6" max="6" width="10.59765625" customWidth="1"/>
  </cols>
  <sheetData>
    <row r="1" spans="1:6" x14ac:dyDescent="0.45">
      <c r="A1" s="1" t="s">
        <v>14</v>
      </c>
      <c r="B1" s="1" t="s">
        <v>12</v>
      </c>
      <c r="C1" s="1" t="s">
        <v>0</v>
      </c>
      <c r="E1" s="26" t="s">
        <v>12</v>
      </c>
      <c r="F1" s="37" t="s">
        <v>18</v>
      </c>
    </row>
    <row r="2" spans="1:6" x14ac:dyDescent="0.45">
      <c r="A2" t="s">
        <v>6</v>
      </c>
      <c r="B2" t="s">
        <v>18</v>
      </c>
      <c r="C2">
        <v>125</v>
      </c>
      <c r="E2" s="39" t="s">
        <v>34</v>
      </c>
      <c r="F2" s="40">
        <v>3</v>
      </c>
    </row>
    <row r="3" spans="1:6" x14ac:dyDescent="0.45">
      <c r="A3" t="s">
        <v>7</v>
      </c>
      <c r="B3" t="s">
        <v>13</v>
      </c>
      <c r="C3">
        <v>190</v>
      </c>
      <c r="E3" s="33"/>
    </row>
    <row r="4" spans="1:6" x14ac:dyDescent="0.45">
      <c r="A4" t="s">
        <v>5</v>
      </c>
      <c r="B4" t="s">
        <v>17</v>
      </c>
      <c r="C4">
        <v>210</v>
      </c>
      <c r="E4" s="42" t="s">
        <v>0</v>
      </c>
      <c r="F4" s="41" cm="1">
        <f t="array" ref="F4">LARGE(_xlfn._xlws.FILTER($C$2:$C$15, $B$2:$B$15=$F$1), $F$2)</f>
        <v>240</v>
      </c>
    </row>
    <row r="5" spans="1:6" x14ac:dyDescent="0.45">
      <c r="A5" t="s">
        <v>6</v>
      </c>
      <c r="B5" t="s">
        <v>13</v>
      </c>
      <c r="C5">
        <v>230</v>
      </c>
      <c r="E5" s="33"/>
    </row>
    <row r="6" spans="1:6" x14ac:dyDescent="0.45">
      <c r="A6" t="s">
        <v>1</v>
      </c>
      <c r="B6" t="s">
        <v>17</v>
      </c>
      <c r="C6">
        <v>235</v>
      </c>
      <c r="E6" s="33"/>
    </row>
    <row r="7" spans="1:6" x14ac:dyDescent="0.45">
      <c r="A7" t="s">
        <v>3</v>
      </c>
      <c r="B7" t="s">
        <v>13</v>
      </c>
      <c r="C7">
        <v>237</v>
      </c>
      <c r="E7" s="33"/>
    </row>
    <row r="8" spans="1:6" x14ac:dyDescent="0.45">
      <c r="A8" t="s">
        <v>2</v>
      </c>
      <c r="B8" t="s">
        <v>18</v>
      </c>
      <c r="C8">
        <v>240</v>
      </c>
      <c r="E8" s="33"/>
    </row>
    <row r="9" spans="1:6" x14ac:dyDescent="0.45">
      <c r="A9" t="s">
        <v>7</v>
      </c>
      <c r="B9" t="s">
        <v>17</v>
      </c>
      <c r="C9">
        <v>247</v>
      </c>
    </row>
    <row r="10" spans="1:6" x14ac:dyDescent="0.45">
      <c r="A10" t="s">
        <v>11</v>
      </c>
      <c r="B10" t="s">
        <v>13</v>
      </c>
      <c r="C10">
        <v>252</v>
      </c>
    </row>
    <row r="11" spans="1:6" x14ac:dyDescent="0.45">
      <c r="A11" t="s">
        <v>2</v>
      </c>
      <c r="B11" t="s">
        <v>13</v>
      </c>
      <c r="C11">
        <v>268</v>
      </c>
    </row>
    <row r="12" spans="1:6" x14ac:dyDescent="0.45">
      <c r="A12" t="s">
        <v>4</v>
      </c>
      <c r="B12" t="s">
        <v>18</v>
      </c>
      <c r="C12">
        <v>270</v>
      </c>
    </row>
    <row r="13" spans="1:6" x14ac:dyDescent="0.45">
      <c r="A13" t="s">
        <v>4</v>
      </c>
      <c r="B13" t="s">
        <v>13</v>
      </c>
      <c r="C13">
        <v>275</v>
      </c>
    </row>
    <row r="14" spans="1:6" x14ac:dyDescent="0.45">
      <c r="A14" t="s">
        <v>11</v>
      </c>
      <c r="B14" t="s">
        <v>18</v>
      </c>
      <c r="C14">
        <v>280</v>
      </c>
    </row>
    <row r="15" spans="1:6" x14ac:dyDescent="0.45">
      <c r="A15" t="s">
        <v>1</v>
      </c>
      <c r="B15" t="s">
        <v>13</v>
      </c>
      <c r="C15">
        <v>287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AE51-A8DC-43BC-8F3B-C022D9FA6086}">
  <dimension ref="A1:J20"/>
  <sheetViews>
    <sheetView workbookViewId="0">
      <selection activeCell="G5" sqref="G5"/>
    </sheetView>
  </sheetViews>
  <sheetFormatPr defaultRowHeight="14.25" x14ac:dyDescent="0.45"/>
  <cols>
    <col min="1" max="1" width="11.59765625" customWidth="1"/>
    <col min="2" max="2" width="11.1328125" customWidth="1"/>
    <col min="3" max="4" width="11.59765625" customWidth="1"/>
    <col min="5" max="5" width="9.1328125" customWidth="1"/>
    <col min="6" max="6" width="12.59765625" customWidth="1"/>
    <col min="7" max="7" width="10.59765625" customWidth="1"/>
  </cols>
  <sheetData>
    <row r="1" spans="1:7" x14ac:dyDescent="0.45">
      <c r="A1" s="1" t="s">
        <v>14</v>
      </c>
      <c r="B1" s="1" t="s">
        <v>26</v>
      </c>
      <c r="C1" s="1" t="s">
        <v>12</v>
      </c>
      <c r="D1" s="1" t="s">
        <v>0</v>
      </c>
      <c r="F1" s="26" t="s">
        <v>26</v>
      </c>
      <c r="G1" s="37" t="s">
        <v>28</v>
      </c>
    </row>
    <row r="2" spans="1:7" x14ac:dyDescent="0.45">
      <c r="A2" t="s">
        <v>6</v>
      </c>
      <c r="B2" t="s">
        <v>28</v>
      </c>
      <c r="C2" t="s">
        <v>18</v>
      </c>
      <c r="D2">
        <v>125</v>
      </c>
      <c r="F2" s="43" t="s">
        <v>12</v>
      </c>
      <c r="G2" s="44" t="s">
        <v>18</v>
      </c>
    </row>
    <row r="3" spans="1:7" x14ac:dyDescent="0.45">
      <c r="A3" t="s">
        <v>7</v>
      </c>
      <c r="B3" t="s">
        <v>27</v>
      </c>
      <c r="C3" t="s">
        <v>13</v>
      </c>
      <c r="D3">
        <v>190</v>
      </c>
      <c r="F3" s="39" t="s">
        <v>34</v>
      </c>
      <c r="G3" s="40">
        <v>3</v>
      </c>
    </row>
    <row r="4" spans="1:7" x14ac:dyDescent="0.45">
      <c r="A4" t="s">
        <v>5</v>
      </c>
      <c r="B4" t="s">
        <v>28</v>
      </c>
      <c r="C4" t="s">
        <v>17</v>
      </c>
      <c r="D4">
        <v>210</v>
      </c>
      <c r="F4" s="33"/>
    </row>
    <row r="5" spans="1:7" x14ac:dyDescent="0.45">
      <c r="A5" t="s">
        <v>6</v>
      </c>
      <c r="B5" t="s">
        <v>28</v>
      </c>
      <c r="C5" t="s">
        <v>13</v>
      </c>
      <c r="D5">
        <v>230</v>
      </c>
      <c r="F5" s="42" t="s">
        <v>0</v>
      </c>
      <c r="G5" s="41" cm="1">
        <f t="array" ref="G5">LARGE(_xlfn._xlws.FILTER($D$2:$D$15, ($B$2:$B$15=$G$1) * ($C$2:$C$15=$G$2)), $G$3)</f>
        <v>125</v>
      </c>
    </row>
    <row r="6" spans="1:7" x14ac:dyDescent="0.45">
      <c r="A6" t="s">
        <v>1</v>
      </c>
      <c r="B6" t="s">
        <v>27</v>
      </c>
      <c r="C6" t="s">
        <v>17</v>
      </c>
      <c r="D6">
        <v>235</v>
      </c>
      <c r="F6" s="33"/>
    </row>
    <row r="7" spans="1:7" x14ac:dyDescent="0.45">
      <c r="A7" t="s">
        <v>3</v>
      </c>
      <c r="B7" t="s">
        <v>27</v>
      </c>
      <c r="C7" t="s">
        <v>13</v>
      </c>
      <c r="D7">
        <v>237</v>
      </c>
      <c r="F7" s="33"/>
    </row>
    <row r="8" spans="1:7" x14ac:dyDescent="0.45">
      <c r="A8" t="s">
        <v>2</v>
      </c>
      <c r="B8" t="s">
        <v>28</v>
      </c>
      <c r="C8" t="s">
        <v>18</v>
      </c>
      <c r="D8">
        <v>240</v>
      </c>
      <c r="F8" s="33"/>
    </row>
    <row r="9" spans="1:7" x14ac:dyDescent="0.45">
      <c r="A9" t="s">
        <v>7</v>
      </c>
      <c r="B9" t="s">
        <v>27</v>
      </c>
      <c r="C9" t="s">
        <v>17</v>
      </c>
      <c r="D9">
        <v>247</v>
      </c>
      <c r="F9" s="33"/>
    </row>
    <row r="10" spans="1:7" x14ac:dyDescent="0.45">
      <c r="A10" t="s">
        <v>11</v>
      </c>
      <c r="B10" t="s">
        <v>28</v>
      </c>
      <c r="C10" t="s">
        <v>13</v>
      </c>
      <c r="D10">
        <v>252</v>
      </c>
    </row>
    <row r="11" spans="1:7" x14ac:dyDescent="0.45">
      <c r="A11" t="s">
        <v>2</v>
      </c>
      <c r="B11" t="s">
        <v>28</v>
      </c>
      <c r="C11" t="s">
        <v>13</v>
      </c>
      <c r="D11">
        <v>268</v>
      </c>
    </row>
    <row r="12" spans="1:7" x14ac:dyDescent="0.45">
      <c r="A12" t="s">
        <v>4</v>
      </c>
      <c r="B12" t="s">
        <v>27</v>
      </c>
      <c r="C12" t="s">
        <v>18</v>
      </c>
      <c r="D12">
        <v>270</v>
      </c>
    </row>
    <row r="13" spans="1:7" x14ac:dyDescent="0.45">
      <c r="A13" t="s">
        <v>4</v>
      </c>
      <c r="B13" t="s">
        <v>27</v>
      </c>
      <c r="C13" t="s">
        <v>13</v>
      </c>
      <c r="D13">
        <v>275</v>
      </c>
    </row>
    <row r="14" spans="1:7" x14ac:dyDescent="0.45">
      <c r="A14" t="s">
        <v>11</v>
      </c>
      <c r="B14" t="s">
        <v>28</v>
      </c>
      <c r="C14" t="s">
        <v>18</v>
      </c>
      <c r="D14">
        <v>280</v>
      </c>
    </row>
    <row r="15" spans="1:7" x14ac:dyDescent="0.45">
      <c r="A15" t="s">
        <v>1</v>
      </c>
      <c r="B15" t="s">
        <v>27</v>
      </c>
      <c r="C15" t="s">
        <v>13</v>
      </c>
      <c r="D15">
        <v>287</v>
      </c>
    </row>
    <row r="19" spans="9:10" x14ac:dyDescent="0.45">
      <c r="J19" t="s">
        <v>16</v>
      </c>
    </row>
    <row r="20" spans="9:10" x14ac:dyDescent="0.45">
      <c r="I20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E1B7-4B80-4B8A-9B11-66054C3228C5}">
  <dimension ref="A1:F15"/>
  <sheetViews>
    <sheetView workbookViewId="0">
      <selection activeCell="F5" sqref="F5"/>
    </sheetView>
  </sheetViews>
  <sheetFormatPr defaultRowHeight="14.25" x14ac:dyDescent="0.45"/>
  <cols>
    <col min="1" max="3" width="11.59765625" customWidth="1"/>
    <col min="4" max="4" width="9.1328125" customWidth="1"/>
    <col min="5" max="5" width="12.59765625" customWidth="1"/>
    <col min="6" max="6" width="10.59765625" customWidth="1"/>
  </cols>
  <sheetData>
    <row r="1" spans="1:6" x14ac:dyDescent="0.45">
      <c r="A1" s="1" t="s">
        <v>14</v>
      </c>
      <c r="B1" s="1" t="s">
        <v>12</v>
      </c>
      <c r="C1" s="1" t="s">
        <v>0</v>
      </c>
      <c r="E1" s="26" t="s">
        <v>29</v>
      </c>
      <c r="F1" s="37" t="s">
        <v>18</v>
      </c>
    </row>
    <row r="2" spans="1:6" x14ac:dyDescent="0.45">
      <c r="A2" t="s">
        <v>6</v>
      </c>
      <c r="B2" t="s">
        <v>18</v>
      </c>
      <c r="C2">
        <v>125</v>
      </c>
      <c r="E2" s="43" t="s">
        <v>30</v>
      </c>
      <c r="F2" s="44" t="s">
        <v>17</v>
      </c>
    </row>
    <row r="3" spans="1:6" x14ac:dyDescent="0.45">
      <c r="A3" t="s">
        <v>7</v>
      </c>
      <c r="B3" t="s">
        <v>13</v>
      </c>
      <c r="C3">
        <v>190</v>
      </c>
      <c r="E3" s="39" t="s">
        <v>34</v>
      </c>
      <c r="F3" s="40">
        <v>5</v>
      </c>
    </row>
    <row r="4" spans="1:6" x14ac:dyDescent="0.45">
      <c r="A4" t="s">
        <v>5</v>
      </c>
      <c r="B4" t="s">
        <v>17</v>
      </c>
      <c r="C4">
        <v>210</v>
      </c>
      <c r="E4" s="33"/>
    </row>
    <row r="5" spans="1:6" x14ac:dyDescent="0.45">
      <c r="A5" t="s">
        <v>6</v>
      </c>
      <c r="B5" t="s">
        <v>13</v>
      </c>
      <c r="C5">
        <v>230</v>
      </c>
      <c r="E5" s="42" t="s">
        <v>0</v>
      </c>
      <c r="F5" s="41" cm="1">
        <f t="array" ref="F5">LARGE(_xlfn._xlws.FILTER($C$2:$C$15, ($B$2:$B$15=$F$1) + ($B$2:$B$15=$F$2)), $F$3)</f>
        <v>235</v>
      </c>
    </row>
    <row r="6" spans="1:6" x14ac:dyDescent="0.45">
      <c r="A6" t="s">
        <v>1</v>
      </c>
      <c r="B6" t="s">
        <v>17</v>
      </c>
      <c r="C6">
        <v>235</v>
      </c>
      <c r="E6" s="33"/>
    </row>
    <row r="7" spans="1:6" x14ac:dyDescent="0.45">
      <c r="A7" t="s">
        <v>3</v>
      </c>
      <c r="B7" t="s">
        <v>13</v>
      </c>
      <c r="C7">
        <v>237</v>
      </c>
      <c r="E7" s="33"/>
    </row>
    <row r="8" spans="1:6" x14ac:dyDescent="0.45">
      <c r="A8" t="s">
        <v>2</v>
      </c>
      <c r="B8" t="s">
        <v>18</v>
      </c>
      <c r="C8">
        <v>240</v>
      </c>
      <c r="E8" s="33"/>
    </row>
    <row r="9" spans="1:6" x14ac:dyDescent="0.45">
      <c r="A9" t="s">
        <v>7</v>
      </c>
      <c r="B9" t="s">
        <v>17</v>
      </c>
      <c r="C9">
        <v>247</v>
      </c>
      <c r="E9" s="33"/>
    </row>
    <row r="10" spans="1:6" x14ac:dyDescent="0.45">
      <c r="A10" t="s">
        <v>11</v>
      </c>
      <c r="B10" t="s">
        <v>13</v>
      </c>
      <c r="C10">
        <v>252</v>
      </c>
    </row>
    <row r="11" spans="1:6" x14ac:dyDescent="0.45">
      <c r="A11" t="s">
        <v>2</v>
      </c>
      <c r="B11" t="s">
        <v>13</v>
      </c>
      <c r="C11">
        <v>268</v>
      </c>
    </row>
    <row r="12" spans="1:6" x14ac:dyDescent="0.45">
      <c r="A12" t="s">
        <v>4</v>
      </c>
      <c r="B12" t="s">
        <v>18</v>
      </c>
      <c r="C12">
        <v>270</v>
      </c>
    </row>
    <row r="13" spans="1:6" x14ac:dyDescent="0.45">
      <c r="A13" t="s">
        <v>4</v>
      </c>
      <c r="B13" t="s">
        <v>13</v>
      </c>
      <c r="C13">
        <v>275</v>
      </c>
    </row>
    <row r="14" spans="1:6" x14ac:dyDescent="0.45">
      <c r="A14" t="s">
        <v>11</v>
      </c>
      <c r="B14" t="s">
        <v>18</v>
      </c>
      <c r="C14">
        <v>280</v>
      </c>
    </row>
    <row r="15" spans="1:6" x14ac:dyDescent="0.45">
      <c r="A15" t="s">
        <v>1</v>
      </c>
      <c r="B15" t="s">
        <v>13</v>
      </c>
      <c r="C15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LARGE IF - examples</vt:lpstr>
      <vt:lpstr>LARGE IF</vt:lpstr>
      <vt:lpstr>LARGE IF AND criteria</vt:lpstr>
      <vt:lpstr>LARGE IF OR criteria</vt:lpstr>
      <vt:lpstr>FILTER LARGE</vt:lpstr>
      <vt:lpstr>FILTER LARGE AND criteria</vt:lpstr>
      <vt:lpstr>FILTER LARGE OR criteria</vt:lpstr>
      <vt:lpstr>FILTER n-th largest</vt:lpstr>
      <vt:lpstr>N-th largest AND criteria</vt:lpstr>
      <vt:lpstr>N-th largest OR 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2016-10-06T18:09:54Z</dcterms:created>
  <dcterms:modified xsi:type="dcterms:W3CDTF">2021-10-11T11:38:43Z</dcterms:modified>
</cp:coreProperties>
</file>