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temUshakov\Documents\wpBlog\Excel - NUM error\"/>
    </mc:Choice>
  </mc:AlternateContent>
  <xr:revisionPtr revIDLastSave="0" documentId="13_ncr:1_{89C954EF-C59A-4373-BDAC-08E81EAA2A61}" xr6:coauthVersionLast="47" xr6:coauthVersionMax="47" xr10:uidLastSave="{00000000-0000-0000-0000-000000000000}"/>
  <bookViews>
    <workbookView xWindow="-98" yWindow="-98" windowWidth="21795" windowHeight="13096" xr2:uid="{D17EF5F1-9051-463C-B9C6-06B31CB2551C}"/>
  </bookViews>
  <sheets>
    <sheet name="#NUM error - Examples" sheetId="21" r:id="rId1"/>
    <sheet name="#NUM error" sheetId="40" r:id="rId2"/>
    <sheet name="Invalid data type" sheetId="23" r:id="rId3"/>
    <sheet name="Too big number" sheetId="36" r:id="rId4"/>
    <sheet name="Impossible operation" sheetId="37" r:id="rId5"/>
    <sheet name="Iteration formula" sheetId="38" r:id="rId6"/>
    <sheet name="IRR formula" sheetId="39" r:id="rId7"/>
  </sheets>
  <definedNames>
    <definedName name="item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0" l="1"/>
  <c r="B11" i="40"/>
  <c r="B14" i="40"/>
  <c r="B13" i="40"/>
  <c r="B9" i="40"/>
  <c r="B10" i="40"/>
  <c r="B16" i="40"/>
  <c r="B15" i="40"/>
  <c r="B8" i="40"/>
  <c r="B7" i="40"/>
  <c r="B6" i="40"/>
  <c r="B5" i="40"/>
  <c r="B4" i="40"/>
  <c r="B3" i="40"/>
  <c r="E17" i="39"/>
  <c r="B17" i="39"/>
  <c r="E8" i="38" l="1"/>
  <c r="B8" i="38"/>
  <c r="B18" i="37"/>
  <c r="B17" i="37"/>
  <c r="B16" i="37"/>
  <c r="B15" i="37"/>
  <c r="B14" i="37"/>
  <c r="B13" i="37"/>
  <c r="B12" i="37"/>
  <c r="B11" i="37"/>
  <c r="B10" i="37"/>
  <c r="B9" i="37"/>
  <c r="B8" i="37"/>
  <c r="B7" i="37"/>
  <c r="B6" i="37"/>
  <c r="B5" i="37"/>
  <c r="B4" i="37"/>
  <c r="B3" i="37"/>
  <c r="B9" i="36"/>
  <c r="B16" i="36"/>
  <c r="B15" i="36"/>
  <c r="B14" i="36"/>
  <c r="B13" i="36"/>
  <c r="B12" i="36"/>
  <c r="B11" i="36"/>
  <c r="B10" i="36"/>
  <c r="B8" i="36"/>
  <c r="B7" i="36"/>
  <c r="B6" i="36"/>
  <c r="B5" i="36"/>
  <c r="B4" i="36"/>
  <c r="B3" i="36"/>
  <c r="C4" i="23"/>
  <c r="C5" i="23"/>
  <c r="C6" i="23"/>
  <c r="C7" i="23"/>
  <c r="C8" i="23"/>
  <c r="C9" i="23"/>
  <c r="C10" i="23"/>
  <c r="C11" i="23"/>
  <c r="C12" i="23"/>
  <c r="C13" i="23"/>
  <c r="C14" i="23"/>
  <c r="C15" i="23"/>
  <c r="C16" i="23"/>
  <c r="C17" i="23"/>
  <c r="C3" i="23"/>
</calcChain>
</file>

<file path=xl/sharedStrings.xml><?xml version="1.0" encoding="utf-8"?>
<sst xmlns="http://schemas.openxmlformats.org/spreadsheetml/2006/main" count="126" uniqueCount="90">
  <si>
    <t>Author</t>
  </si>
  <si>
    <t>Last update</t>
  </si>
  <si>
    <t>Tutorial URL</t>
  </si>
  <si>
    <t>Ablebits.com</t>
  </si>
  <si>
    <t>Examples:</t>
  </si>
  <si>
    <t xml:space="preserve">• </t>
  </si>
  <si>
    <t xml:space="preserve"> </t>
  </si>
  <si>
    <t>#NUM error in Excel</t>
  </si>
  <si>
    <t>#NUM error: Invalid input arguments</t>
  </si>
  <si>
    <t>Start date</t>
  </si>
  <si>
    <t>End date</t>
  </si>
  <si>
    <t>Difference in days</t>
  </si>
  <si>
    <t>Calculation</t>
  </si>
  <si>
    <t>Result</t>
  </si>
  <si>
    <t xml:space="preserve"> =10^2</t>
  </si>
  <si>
    <t xml:space="preserve"> =10^5</t>
  </si>
  <si>
    <t xml:space="preserve"> =10^10</t>
  </si>
  <si>
    <t xml:space="preserve"> =10^50</t>
  </si>
  <si>
    <t xml:space="preserve"> =10^100</t>
  </si>
  <si>
    <t xml:space="preserve"> =10^500</t>
  </si>
  <si>
    <t xml:space="preserve"> =10^-2</t>
  </si>
  <si>
    <t xml:space="preserve"> =10^-5</t>
  </si>
  <si>
    <t xml:space="preserve"> =10^-10</t>
  </si>
  <si>
    <t xml:space="preserve"> =10^-50</t>
  </si>
  <si>
    <t xml:space="preserve"> =10^-100</t>
  </si>
  <si>
    <t xml:space="preserve"> =10^-500</t>
  </si>
  <si>
    <t xml:space="preserve"> =10^-1000</t>
  </si>
  <si>
    <t xml:space="preserve"> =10^1000</t>
  </si>
  <si>
    <t>#NUM error: Number too big or small</t>
  </si>
  <si>
    <t>#NUM error: Impossible operation</t>
  </si>
  <si>
    <t xml:space="preserve"> =2^2</t>
  </si>
  <si>
    <t xml:space="preserve"> =2^10</t>
  </si>
  <si>
    <t xml:space="preserve"> =2^20</t>
  </si>
  <si>
    <t xml:space="preserve"> =2^50</t>
  </si>
  <si>
    <t xml:space="preserve"> =2^100</t>
  </si>
  <si>
    <t xml:space="preserve"> =2^2.5</t>
  </si>
  <si>
    <t xml:space="preserve"> =2^10.1</t>
  </si>
  <si>
    <t xml:space="preserve"> =2^20.45</t>
  </si>
  <si>
    <t xml:space="preserve"> =-2^2</t>
  </si>
  <si>
    <t xml:space="preserve"> =-2^10</t>
  </si>
  <si>
    <t xml:space="preserve"> =-2^20</t>
  </si>
  <si>
    <t xml:space="preserve"> =-2^50</t>
  </si>
  <si>
    <t xml:space="preserve"> =-2^100</t>
  </si>
  <si>
    <t xml:space="preserve"> =-2^2.5</t>
  </si>
  <si>
    <t xml:space="preserve"> =-2^10.1</t>
  </si>
  <si>
    <t xml:space="preserve"> =-2^20.45</t>
  </si>
  <si>
    <t>Description</t>
  </si>
  <si>
    <t>Value</t>
  </si>
  <si>
    <t>Loan amount</t>
  </si>
  <si>
    <t>No. of periods</t>
  </si>
  <si>
    <t>Monthly payment</t>
  </si>
  <si>
    <t>Guess</t>
  </si>
  <si>
    <t xml:space="preserve">#NUM error: Iteration formula does not converge </t>
  </si>
  <si>
    <t>Monthly interest rate</t>
  </si>
  <si>
    <t>Period</t>
  </si>
  <si>
    <t>Cash flow</t>
  </si>
  <si>
    <t>Initial investment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</si>
  <si>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</si>
  <si>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</si>
  <si>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</si>
  <si>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</si>
  <si>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</si>
  <si>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</si>
  <si>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</si>
  <si>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</si>
  <si>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</si>
  <si>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</si>
  <si>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</si>
  <si>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</si>
  <si>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Monthy IRR</t>
  </si>
  <si>
    <t>#NUM error in IRR formula</t>
  </si>
  <si>
    <t>Formula</t>
  </si>
  <si>
    <t xml:space="preserve"> =SQRT(25)</t>
  </si>
  <si>
    <t xml:space="preserve"> =SQRT(-25)</t>
  </si>
  <si>
    <t xml:space="preserve"> =DATEDIF("1/1/2023", "1/11/2023", "d")</t>
  </si>
  <si>
    <t xml:space="preserve"> =DATEDIF("1/11/2023", "1/1/2023", "d")</t>
  </si>
  <si>
    <t xml:space="preserve"> =MROUND(3, -2)</t>
  </si>
  <si>
    <t xml:space="preserve"> =MROUND(3, 2)</t>
  </si>
  <si>
    <t xml:space="preserve"> =DATE(2025, 12, 31)</t>
  </si>
  <si>
    <t xml:space="preserve"> =DATE(10000, 12, 31)</t>
  </si>
  <si>
    <t xml:space="preserve"> =LARGE({1,2,3}, 2)</t>
  </si>
  <si>
    <t xml:space="preserve"> =LARGE({1,2,3}, 4)</t>
  </si>
  <si>
    <t>The workbook demonstrates the causes of the #NUM error in Excel and show you how to fix it.</t>
  </si>
  <si>
    <t>Solving #NUM error in Excel</t>
  </si>
  <si>
    <t xml:space="preserve">#NUM error in Excel </t>
  </si>
  <si>
    <t>Invalid input arguments</t>
  </si>
  <si>
    <t>Impossible operations</t>
  </si>
  <si>
    <t>Iteration formula cannot converge</t>
  </si>
  <si>
    <t>#NUM error in Excel IRR function</t>
  </si>
  <si>
    <t>Numbers too big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</si>
</sst>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&quot;$&quot;#,##0"/>
  </numFmts>
  <fonts count="1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sz val="11"/>
      <color rgb="FF000000"/>
      <name val="Open Sans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theme="4" tint="0.39976195562608724"/>
      </left>
      <right/>
      <top style="thin">
        <color theme="4" tint="0.39976195562608724"/>
      </top>
      <bottom/>
      <diagonal/>
    </border>
    <border>
      <left/>
      <right style="thin">
        <color theme="4" tint="0.39976195562608724"/>
      </right>
      <top style="thin">
        <color theme="4" tint="0.39976195562608724"/>
      </top>
      <bottom/>
      <diagonal/>
    </border>
    <border>
      <left style="thin">
        <color theme="4" tint="0.39976195562608724"/>
      </left>
      <right/>
      <top/>
      <bottom/>
      <diagonal/>
    </border>
    <border>
      <left/>
      <right style="thin">
        <color theme="4" tint="0.39976195562608724"/>
      </right>
      <top/>
      <bottom/>
      <diagonal/>
    </border>
    <border>
      <left style="thin">
        <color theme="4" tint="0.39976195562608724"/>
      </left>
      <right/>
      <top/>
      <bottom style="thin">
        <color theme="4" tint="0.39976195562608724"/>
      </bottom>
      <diagonal/>
    </border>
    <border>
      <left/>
      <right style="thin">
        <color theme="4" tint="0.39976195562608724"/>
      </right>
      <top/>
      <bottom style="thin">
        <color theme="4" tint="0.39976195562608724"/>
      </bottom>
      <diagonal/>
    </border>
    <border>
      <left style="thin">
        <color theme="4" tint="0.39973143711661124"/>
      </left>
      <right/>
      <top style="thin">
        <color theme="4" tint="0.39973143711661124"/>
      </top>
      <bottom/>
      <diagonal/>
    </border>
    <border>
      <left/>
      <right style="thin">
        <color theme="4" tint="0.39973143711661124"/>
      </right>
      <top style="thin">
        <color theme="4" tint="0.39973143711661124"/>
      </top>
      <bottom/>
      <diagonal/>
    </border>
    <border>
      <left style="thin">
        <color theme="4" tint="0.39973143711661124"/>
      </left>
      <right/>
      <top/>
      <bottom/>
      <diagonal/>
    </border>
    <border>
      <left/>
      <right style="thin">
        <color theme="4" tint="0.39973143711661124"/>
      </right>
      <top/>
      <bottom/>
      <diagonal/>
    </border>
    <border>
      <left style="thin">
        <color theme="4" tint="0.39973143711661124"/>
      </left>
      <right/>
      <top/>
      <bottom style="thin">
        <color theme="4" tint="0.39973143711661124"/>
      </bottom>
      <diagonal/>
    </border>
    <border>
      <left/>
      <right style="thin">
        <color theme="4" tint="0.39973143711661124"/>
      </right>
      <top/>
      <bottom style="thin">
        <color theme="4" tint="0.39973143711661124"/>
      </bottom>
      <diagonal/>
    </border>
    <border>
      <left style="thin">
        <color theme="4" tint="0.39970091860713525"/>
      </left>
      <right/>
      <top style="thin">
        <color theme="4" tint="0.39970091860713525"/>
      </top>
      <bottom/>
      <diagonal/>
    </border>
    <border>
      <left/>
      <right style="thin">
        <color theme="4" tint="0.39970091860713525"/>
      </right>
      <top style="thin">
        <color theme="4" tint="0.39970091860713525"/>
      </top>
      <bottom/>
      <diagonal/>
    </border>
    <border>
      <left style="thin">
        <color theme="4" tint="0.39970091860713525"/>
      </left>
      <right/>
      <top/>
      <bottom/>
      <diagonal/>
    </border>
    <border>
      <left/>
      <right style="thin">
        <color theme="4" tint="0.39970091860713525"/>
      </right>
      <top/>
      <bottom/>
      <diagonal/>
    </border>
    <border>
      <left style="thin">
        <color theme="4" tint="0.39970091860713525"/>
      </left>
      <right/>
      <top/>
      <bottom style="thin">
        <color theme="4" tint="0.39970091860713525"/>
      </bottom>
      <diagonal/>
    </border>
    <border>
      <left/>
      <right style="thin">
        <color theme="4" tint="0.39970091860713525"/>
      </right>
      <top/>
      <bottom style="thin">
        <color theme="4" tint="0.39970091860713525"/>
      </bottom>
      <diagonal/>
    </border>
    <border>
      <left style="thin">
        <color theme="4" tint="0.39982299264503923"/>
      </left>
      <right/>
      <top style="thin">
        <color theme="4" tint="0.39982299264503923"/>
      </top>
      <bottom/>
      <diagonal/>
    </border>
    <border>
      <left/>
      <right/>
      <top style="thin">
        <color theme="4" tint="0.39982299264503923"/>
      </top>
      <bottom/>
      <diagonal/>
    </border>
    <border>
      <left/>
      <right style="thin">
        <color theme="4" tint="0.39982299264503923"/>
      </right>
      <top style="thin">
        <color theme="4" tint="0.39982299264503923"/>
      </top>
      <bottom/>
      <diagonal/>
    </border>
    <border>
      <left style="thin">
        <color theme="4" tint="0.39982299264503923"/>
      </left>
      <right/>
      <top/>
      <bottom/>
      <diagonal/>
    </border>
    <border>
      <left/>
      <right style="thin">
        <color theme="4" tint="0.39982299264503923"/>
      </right>
      <top/>
      <bottom/>
      <diagonal/>
    </border>
    <border>
      <left style="thin">
        <color theme="4" tint="0.39982299264503923"/>
      </left>
      <right/>
      <top/>
      <bottom style="thin">
        <color theme="4" tint="0.39982299264503923"/>
      </bottom>
      <diagonal/>
    </border>
    <border>
      <left/>
      <right/>
      <top/>
      <bottom style="thin">
        <color theme="4" tint="0.39982299264503923"/>
      </bottom>
      <diagonal/>
    </border>
    <border>
      <left/>
      <right style="thin">
        <color theme="4" tint="0.39982299264503923"/>
      </right>
      <top/>
      <bottom style="thin">
        <color theme="4" tint="0.39982299264503923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/>
      <diagonal/>
    </border>
    <border>
      <left/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/>
      <top/>
      <bottom/>
      <diagonal/>
    </border>
    <border>
      <left/>
      <right style="thin">
        <color theme="4" tint="0.39991454817346722"/>
      </right>
      <top/>
      <bottom/>
      <diagonal/>
    </border>
    <border>
      <left style="thin">
        <color theme="4" tint="0.39991454817346722"/>
      </left>
      <right/>
      <top/>
      <bottom style="thin">
        <color theme="4" tint="0.39991454817346722"/>
      </bottom>
      <diagonal/>
    </border>
    <border>
      <left/>
      <right style="thin">
        <color theme="4" tint="0.39991454817346722"/>
      </right>
      <top/>
      <bottom style="thin">
        <color theme="4" tint="0.399914548173467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5" tint="0.399945066682943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79995117038483843"/>
      </left>
      <right/>
      <top style="thin">
        <color theme="5" tint="0.79995117038483843"/>
      </top>
      <bottom style="thin">
        <color theme="5" tint="0.79995117038483843"/>
      </bottom>
      <diagonal/>
    </border>
    <border>
      <left/>
      <right style="thin">
        <color theme="5" tint="0.79995117038483843"/>
      </right>
      <top style="thin">
        <color theme="5" tint="0.79995117038483843"/>
      </top>
      <bottom style="thin">
        <color theme="5" tint="0.79995117038483843"/>
      </bottom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</borders>
  <cellStyleXfs count="9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7" fillId="3" borderId="0" xfId="3" applyFill="1"/>
    <xf numFmtId="0" fontId="7" fillId="3" borderId="0" xfId="3" applyFill="1" applyAlignment="1">
      <alignment horizontal="left"/>
    </xf>
    <xf numFmtId="0" fontId="10" fillId="3" borderId="0" xfId="4" applyFont="1" applyFill="1"/>
    <xf numFmtId="164" fontId="7" fillId="3" borderId="0" xfId="3" applyNumberFormat="1" applyFill="1" applyAlignment="1">
      <alignment horizontal="left"/>
    </xf>
    <xf numFmtId="0" fontId="6" fillId="3" borderId="0" xfId="3" applyFont="1" applyFill="1" applyAlignment="1">
      <alignment vertical="top"/>
    </xf>
    <xf numFmtId="0" fontId="7" fillId="3" borderId="0" xfId="3" applyFill="1" applyAlignment="1">
      <alignment vertical="top"/>
    </xf>
    <xf numFmtId="0" fontId="7" fillId="3" borderId="0" xfId="3" applyFill="1" applyAlignment="1">
      <alignment horizontal="right"/>
    </xf>
    <xf numFmtId="0" fontId="7" fillId="0" borderId="0" xfId="3"/>
    <xf numFmtId="0" fontId="3" fillId="0" borderId="0" xfId="6"/>
    <xf numFmtId="0" fontId="10" fillId="3" borderId="0" xfId="4" applyFont="1" applyFill="1" applyAlignment="1"/>
    <xf numFmtId="0" fontId="12" fillId="2" borderId="1" xfId="6" applyFont="1" applyFill="1" applyBorder="1"/>
    <xf numFmtId="0" fontId="12" fillId="2" borderId="2" xfId="6" applyFont="1" applyFill="1" applyBorder="1"/>
    <xf numFmtId="0" fontId="12" fillId="2" borderId="8" xfId="6" applyFont="1" applyFill="1" applyBorder="1"/>
    <xf numFmtId="0" fontId="12" fillId="2" borderId="14" xfId="6" applyFont="1" applyFill="1" applyBorder="1"/>
    <xf numFmtId="0" fontId="12" fillId="2" borderId="19" xfId="6" applyFont="1" applyFill="1" applyBorder="1"/>
    <xf numFmtId="0" fontId="12" fillId="2" borderId="20" xfId="6" applyFont="1" applyFill="1" applyBorder="1"/>
    <xf numFmtId="0" fontId="12" fillId="2" borderId="21" xfId="6" applyFont="1" applyFill="1" applyBorder="1"/>
    <xf numFmtId="164" fontId="0" fillId="0" borderId="22" xfId="0" applyNumberFormat="1" applyBorder="1"/>
    <xf numFmtId="164" fontId="0" fillId="0" borderId="0" xfId="0" applyNumberFormat="1"/>
    <xf numFmtId="0" fontId="0" fillId="0" borderId="23" xfId="0" applyBorder="1"/>
    <xf numFmtId="164" fontId="0" fillId="0" borderId="24" xfId="0" applyNumberFormat="1" applyBorder="1"/>
    <xf numFmtId="164" fontId="0" fillId="0" borderId="25" xfId="0" applyNumberFormat="1" applyBorder="1"/>
    <xf numFmtId="0" fontId="0" fillId="0" borderId="26" xfId="0" applyBorder="1"/>
    <xf numFmtId="0" fontId="0" fillId="0" borderId="0" xfId="0" applyAlignment="1">
      <alignment vertical="center"/>
    </xf>
    <xf numFmtId="11" fontId="0" fillId="0" borderId="0" xfId="0" applyNumberFormat="1"/>
    <xf numFmtId="0" fontId="0" fillId="0" borderId="3" xfId="0" applyBorder="1"/>
    <xf numFmtId="0" fontId="0" fillId="0" borderId="4" xfId="0" applyBorder="1"/>
    <xf numFmtId="11" fontId="0" fillId="0" borderId="4" xfId="0" applyNumberFormat="1" applyBorder="1"/>
    <xf numFmtId="0" fontId="0" fillId="0" borderId="5" xfId="0" applyBorder="1"/>
    <xf numFmtId="11" fontId="0" fillId="0" borderId="6" xfId="0" applyNumberFormat="1" applyBorder="1"/>
    <xf numFmtId="0" fontId="1" fillId="0" borderId="0" xfId="6" applyFont="1"/>
    <xf numFmtId="0" fontId="12" fillId="2" borderId="7" xfId="6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8"/>
    <xf numFmtId="165" fontId="1" fillId="0" borderId="0" xfId="8" applyNumberFormat="1"/>
    <xf numFmtId="0" fontId="12" fillId="2" borderId="27" xfId="8" applyFont="1" applyFill="1" applyBorder="1"/>
    <xf numFmtId="0" fontId="12" fillId="2" borderId="28" xfId="8" applyFont="1" applyFill="1" applyBorder="1"/>
    <xf numFmtId="0" fontId="1" fillId="6" borderId="29" xfId="8" applyFill="1" applyBorder="1"/>
    <xf numFmtId="0" fontId="1" fillId="0" borderId="30" xfId="8" applyBorder="1"/>
    <xf numFmtId="165" fontId="1" fillId="0" borderId="30" xfId="8" applyNumberFormat="1" applyBorder="1"/>
    <xf numFmtId="0" fontId="1" fillId="6" borderId="31" xfId="8" applyFill="1" applyBorder="1"/>
    <xf numFmtId="9" fontId="1" fillId="0" borderId="32" xfId="8" applyNumberFormat="1" applyBorder="1"/>
    <xf numFmtId="0" fontId="12" fillId="2" borderId="33" xfId="8" applyFont="1" applyFill="1" applyBorder="1"/>
    <xf numFmtId="0" fontId="12" fillId="2" borderId="34" xfId="8" applyFont="1" applyFill="1" applyBorder="1"/>
    <xf numFmtId="0" fontId="1" fillId="6" borderId="35" xfId="8" applyFill="1" applyBorder="1"/>
    <xf numFmtId="0" fontId="1" fillId="0" borderId="36" xfId="8" applyBorder="1"/>
    <xf numFmtId="165" fontId="1" fillId="0" borderId="36" xfId="8" applyNumberFormat="1" applyBorder="1"/>
    <xf numFmtId="0" fontId="1" fillId="6" borderId="37" xfId="8" applyFill="1" applyBorder="1"/>
    <xf numFmtId="165" fontId="1" fillId="0" borderId="38" xfId="8" applyNumberFormat="1" applyBorder="1"/>
    <xf numFmtId="10" fontId="1" fillId="0" borderId="40" xfId="8" applyNumberFormat="1" applyBorder="1"/>
    <xf numFmtId="0" fontId="12" fillId="4" borderId="39" xfId="8" applyFont="1" applyFill="1" applyBorder="1"/>
    <xf numFmtId="9" fontId="0" fillId="0" borderId="0" xfId="0" applyNumberFormat="1"/>
    <xf numFmtId="10" fontId="0" fillId="0" borderId="0" xfId="0" applyNumberFormat="1"/>
    <xf numFmtId="0" fontId="14" fillId="2" borderId="27" xfId="0" applyFont="1" applyFill="1" applyBorder="1"/>
    <xf numFmtId="0" fontId="14" fillId="2" borderId="28" xfId="0" applyFont="1" applyFill="1" applyBorder="1"/>
    <xf numFmtId="0" fontId="0" fillId="0" borderId="29" xfId="0" applyBorder="1"/>
    <xf numFmtId="165" fontId="0" fillId="0" borderId="30" xfId="0" applyNumberFormat="1" applyBorder="1"/>
    <xf numFmtId="0" fontId="0" fillId="0" borderId="31" xfId="0" applyBorder="1"/>
    <xf numFmtId="165" fontId="0" fillId="0" borderId="32" xfId="0" applyNumberFormat="1" applyBorder="1"/>
    <xf numFmtId="0" fontId="15" fillId="0" borderId="0" xfId="0" applyFont="1"/>
    <xf numFmtId="10" fontId="1" fillId="0" borderId="42" xfId="8" applyNumberFormat="1" applyBorder="1"/>
    <xf numFmtId="0" fontId="12" fillId="5" borderId="41" xfId="8" applyFont="1" applyFill="1" applyBorder="1"/>
    <xf numFmtId="0" fontId="14" fillId="5" borderId="43" xfId="0" applyFont="1" applyFill="1" applyBorder="1"/>
    <xf numFmtId="9" fontId="0" fillId="0" borderId="44" xfId="0" applyNumberFormat="1" applyBorder="1"/>
    <xf numFmtId="0" fontId="14" fillId="4" borderId="45" xfId="0" applyFont="1" applyFill="1" applyBorder="1"/>
    <xf numFmtId="9" fontId="0" fillId="0" borderId="46" xfId="0" applyNumberFormat="1" applyBorder="1"/>
    <xf numFmtId="0" fontId="12" fillId="2" borderId="13" xfId="6" applyFont="1" applyFill="1" applyBorder="1"/>
    <xf numFmtId="0" fontId="0" fillId="0" borderId="15" xfId="0" applyBorder="1"/>
    <xf numFmtId="0" fontId="0" fillId="0" borderId="16" xfId="0" applyBorder="1"/>
    <xf numFmtId="14" fontId="0" fillId="0" borderId="15" xfId="0" applyNumberFormat="1" applyBorder="1"/>
    <xf numFmtId="14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11" fillId="0" borderId="0" xfId="5" applyAlignment="1">
      <alignment vertical="center"/>
    </xf>
    <xf numFmtId="0" fontId="11" fillId="0" borderId="0" xfId="5"/>
    <xf numFmtId="0" fontId="8" fillId="3" borderId="0" xfId="3" applyFont="1" applyFill="1" applyAlignment="1">
      <alignment horizontal="left"/>
    </xf>
    <xf numFmtId="0" fontId="7" fillId="3" borderId="0" xfId="3" applyFill="1" applyAlignment="1">
      <alignment vertical="top" wrapText="1"/>
    </xf>
    <xf numFmtId="0" fontId="11" fillId="3" borderId="0" xfId="5" applyFill="1"/>
    <xf numFmtId="0" fontId="13" fillId="0" borderId="0" xfId="6" applyFont="1" applyAlignment="1">
      <alignment horizontal="center" vertical="center"/>
    </xf>
  </cellXfs>
  <cellStyles count="9">
    <cellStyle name="Hyperlink" xfId="5" builtinId="8"/>
    <cellStyle name="Hyperlink 2" xfId="2" xr:uid="{227D3C8B-A1DA-4AF5-8B00-E36553776FBC}"/>
    <cellStyle name="Hyperlink 3" xfId="4" xr:uid="{2F615823-3931-4992-BA68-60FB72E449F5}"/>
    <cellStyle name="Normal" xfId="0" builtinId="0"/>
    <cellStyle name="Normal 2" xfId="1" xr:uid="{7BE1C199-F7EB-483D-B5F5-CC0975D382A3}"/>
    <cellStyle name="Normal 3" xfId="3" xr:uid="{35D7D481-8A67-49A1-8250-CF9A65638553}"/>
    <cellStyle name="Normal 4" xfId="6" xr:uid="{F3AE9625-4078-4931-9884-D2AEF3990B98}"/>
    <cellStyle name="Normal 5" xfId="7" xr:uid="{A9513834-0BF8-434A-88EE-E2D9AB421FCD}"/>
    <cellStyle name="Normal 6" xfId="8" xr:uid="{27A94B1C-E1A8-4D4C-93C9-6A6DCEB522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166661</xdr:colOff>
      <xdr:row>1</xdr:row>
      <xdr:rowOff>184785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0593D4-BB5B-4558-A8A3-31E9C3BDC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289659" cy="18288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17</xdr:row>
      <xdr:rowOff>161925</xdr:rowOff>
    </xdr:from>
    <xdr:to>
      <xdr:col>2</xdr:col>
      <xdr:colOff>4984406</xdr:colOff>
      <xdr:row>23</xdr:row>
      <xdr:rowOff>70433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4506D82-6453-49D1-84BA-154583EDA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4998720"/>
          <a:ext cx="6101689" cy="997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blebits.com/office-addins-blog/num-error-excel/" TargetMode="External"/><Relationship Id="rId1" Type="http://schemas.openxmlformats.org/officeDocument/2006/relationships/hyperlink" Target="https://www.ablebits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42EA0-1E7A-4DA5-8490-A5D3308A849A}">
  <sheetPr codeName="Sheet1"/>
  <dimension ref="A2:G20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1" customWidth="1"/>
    <col min="2" max="2" width="15.73046875" style="1" customWidth="1"/>
    <col min="3" max="3" width="84.73046875" style="1" customWidth="1"/>
    <col min="4" max="16384" width="9.1328125" style="1"/>
  </cols>
  <sheetData>
    <row r="2" spans="1:4" ht="18.75" customHeight="1" x14ac:dyDescent="0.45"/>
    <row r="3" spans="1:4" ht="15" customHeight="1" x14ac:dyDescent="0.45"/>
    <row r="4" spans="1:4" ht="34.5" x14ac:dyDescent="1">
      <c r="B4" s="79" t="s">
        <v>7</v>
      </c>
      <c r="C4" s="79"/>
    </row>
    <row r="5" spans="1:4" ht="15.75" customHeight="1" x14ac:dyDescent="0.45"/>
    <row r="6" spans="1:4" ht="32.25" customHeight="1" x14ac:dyDescent="0.45">
      <c r="B6" s="80" t="s">
        <v>82</v>
      </c>
      <c r="C6" s="80"/>
    </row>
    <row r="7" spans="1:4" x14ac:dyDescent="0.45">
      <c r="B7" s="2" t="s">
        <v>0</v>
      </c>
      <c r="C7" s="3" t="s">
        <v>3</v>
      </c>
    </row>
    <row r="8" spans="1:4" x14ac:dyDescent="0.45">
      <c r="B8" s="2" t="s">
        <v>1</v>
      </c>
      <c r="C8" s="4">
        <v>45047</v>
      </c>
    </row>
    <row r="9" spans="1:4" x14ac:dyDescent="0.45">
      <c r="B9" s="2" t="s">
        <v>2</v>
      </c>
      <c r="C9" s="81" t="s">
        <v>83</v>
      </c>
      <c r="D9" s="81"/>
    </row>
    <row r="10" spans="1:4" x14ac:dyDescent="0.45">
      <c r="B10" s="2"/>
      <c r="C10" s="3"/>
    </row>
    <row r="11" spans="1:4" x14ac:dyDescent="0.45">
      <c r="B11" s="5" t="s">
        <v>4</v>
      </c>
      <c r="C11" s="6"/>
    </row>
    <row r="12" spans="1:4" x14ac:dyDescent="0.45">
      <c r="A12" s="7" t="s">
        <v>5</v>
      </c>
      <c r="B12" s="77" t="s">
        <v>84</v>
      </c>
      <c r="C12" s="10"/>
    </row>
    <row r="13" spans="1:4" x14ac:dyDescent="0.45">
      <c r="A13" s="7" t="s">
        <v>5</v>
      </c>
      <c r="B13" s="78" t="s">
        <v>85</v>
      </c>
      <c r="C13" s="10"/>
    </row>
    <row r="14" spans="1:4" x14ac:dyDescent="0.45">
      <c r="A14" s="7" t="s">
        <v>5</v>
      </c>
      <c r="B14" s="78" t="s">
        <v>89</v>
      </c>
      <c r="C14" s="10"/>
    </row>
    <row r="15" spans="1:4" x14ac:dyDescent="0.45">
      <c r="A15" s="7" t="s">
        <v>5</v>
      </c>
      <c r="B15" s="78" t="s">
        <v>86</v>
      </c>
      <c r="C15" s="10"/>
    </row>
    <row r="16" spans="1:4" x14ac:dyDescent="0.45">
      <c r="A16" s="7" t="s">
        <v>5</v>
      </c>
      <c r="B16" s="78" t="s">
        <v>87</v>
      </c>
      <c r="C16" s="10"/>
    </row>
    <row r="17" spans="1:7" x14ac:dyDescent="0.45">
      <c r="A17" s="7" t="s">
        <v>5</v>
      </c>
      <c r="B17" s="78" t="s">
        <v>88</v>
      </c>
      <c r="C17" s="10"/>
    </row>
    <row r="18" spans="1:7" s="8" customFormat="1" x14ac:dyDescent="0.45"/>
    <row r="20" spans="1:7" x14ac:dyDescent="0.45">
      <c r="G20" s="1" t="s">
        <v>6</v>
      </c>
    </row>
  </sheetData>
  <mergeCells count="3">
    <mergeCell ref="B4:C4"/>
    <mergeCell ref="B6:C6"/>
    <mergeCell ref="C9:D9"/>
  </mergeCells>
  <hyperlinks>
    <hyperlink ref="C7" r:id="rId1" display="https://www.Ablebits.com" xr:uid="{CF652848-8FD1-479A-A39D-E94C609E0CA0}"/>
    <hyperlink ref="C9:D9" r:id="rId2" display="Solving #NUM error in Excel" xr:uid="{5B0FC7C9-4C95-462D-A002-391280A69D01}"/>
    <hyperlink ref="B12" location="'#NUM error'!A1" display="#NUM error in Excel " xr:uid="{40CFEA3E-925F-4E34-A52B-FBC56B7D8B29}"/>
    <hyperlink ref="B13" location="'Invalid data type'!A1" display="Invalid input arguments" xr:uid="{C90EA589-A449-4954-B46A-DC1191029DD6}"/>
    <hyperlink ref="B14" location="'Too big number'!A1" display="Too large or too small numbers" xr:uid="{06595811-E906-49DF-A154-198A338D8035}"/>
    <hyperlink ref="B15" location="'Impossible operation'!A1" display="Impossible operations" xr:uid="{EFD06376-EF09-4F4E-BC81-67BAE26C2292}"/>
    <hyperlink ref="B16" location="'Impossible operation'!A1" display="Iteration formula cannot converge" xr:uid="{40D4610F-04CF-41BA-9E44-90682816BE0B}"/>
    <hyperlink ref="B17" location="'IRR formula'!A1" display="#NUM error in Excel IRR function" xr:uid="{F7309CA3-0123-459B-9562-0D99648ED876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34687-A544-4129-925A-E5E83B1C6B91}">
  <dimension ref="A1:J20"/>
  <sheetViews>
    <sheetView workbookViewId="0">
      <selection sqref="A1:B1"/>
    </sheetView>
  </sheetViews>
  <sheetFormatPr defaultColWidth="9.1328125" defaultRowHeight="14.25" x14ac:dyDescent="0.45"/>
  <cols>
    <col min="1" max="1" width="41.265625" style="9" customWidth="1"/>
    <col min="2" max="2" width="30" style="9" customWidth="1"/>
    <col min="3" max="3" width="19.59765625" style="9" customWidth="1"/>
    <col min="4" max="16384" width="9.1328125" style="9"/>
  </cols>
  <sheetData>
    <row r="1" spans="1:10" ht="33" customHeight="1" x14ac:dyDescent="0.45">
      <c r="A1" s="82" t="s">
        <v>7</v>
      </c>
      <c r="B1" s="82"/>
      <c r="H1"/>
      <c r="I1"/>
      <c r="J1"/>
    </row>
    <row r="2" spans="1:10" x14ac:dyDescent="0.45">
      <c r="A2" s="70" t="s">
        <v>71</v>
      </c>
      <c r="B2" s="14" t="s">
        <v>13</v>
      </c>
      <c r="H2"/>
      <c r="I2"/>
      <c r="J2"/>
    </row>
    <row r="3" spans="1:10" x14ac:dyDescent="0.45">
      <c r="A3" s="71" t="s">
        <v>30</v>
      </c>
      <c r="B3" s="72">
        <f>2^2</f>
        <v>4</v>
      </c>
      <c r="H3"/>
      <c r="I3"/>
      <c r="J3"/>
    </row>
    <row r="4" spans="1:10" x14ac:dyDescent="0.45">
      <c r="A4" s="71" t="s">
        <v>43</v>
      </c>
      <c r="B4" s="72" t="e">
        <f>-2^2.5</f>
        <v>#NUM!</v>
      </c>
      <c r="H4"/>
      <c r="I4"/>
      <c r="J4"/>
    </row>
    <row r="5" spans="1:10" x14ac:dyDescent="0.45">
      <c r="A5" s="71" t="s">
        <v>15</v>
      </c>
      <c r="B5" s="72">
        <f>10^5</f>
        <v>100000</v>
      </c>
      <c r="H5"/>
      <c r="I5"/>
      <c r="J5"/>
    </row>
    <row r="6" spans="1:10" x14ac:dyDescent="0.45">
      <c r="A6" s="71" t="s">
        <v>19</v>
      </c>
      <c r="B6" s="72" t="e">
        <f>10^500</f>
        <v>#NUM!</v>
      </c>
      <c r="H6"/>
      <c r="I6"/>
      <c r="J6"/>
    </row>
    <row r="7" spans="1:10" x14ac:dyDescent="0.45">
      <c r="A7" s="71" t="s">
        <v>72</v>
      </c>
      <c r="B7" s="72">
        <f>SQRT(25)</f>
        <v>5</v>
      </c>
      <c r="H7"/>
      <c r="I7"/>
      <c r="J7"/>
    </row>
    <row r="8" spans="1:10" x14ac:dyDescent="0.45">
      <c r="A8" s="71" t="s">
        <v>73</v>
      </c>
      <c r="B8" s="72" t="e">
        <f>SQRT(-25)</f>
        <v>#NUM!</v>
      </c>
      <c r="H8"/>
      <c r="I8"/>
      <c r="J8"/>
    </row>
    <row r="9" spans="1:10" x14ac:dyDescent="0.45">
      <c r="A9" s="71" t="s">
        <v>77</v>
      </c>
      <c r="B9" s="72">
        <f>MROUND(3, 2)</f>
        <v>4</v>
      </c>
      <c r="H9"/>
      <c r="I9"/>
      <c r="J9"/>
    </row>
    <row r="10" spans="1:10" x14ac:dyDescent="0.45">
      <c r="A10" s="71" t="s">
        <v>76</v>
      </c>
      <c r="B10" s="72" t="e">
        <f>MROUND(3, -2)</f>
        <v>#NUM!</v>
      </c>
      <c r="H10"/>
      <c r="I10"/>
      <c r="J10"/>
    </row>
    <row r="11" spans="1:10" x14ac:dyDescent="0.45">
      <c r="A11" s="71" t="s">
        <v>80</v>
      </c>
      <c r="B11" s="72">
        <f>LARGE({1,2,3}, 2)</f>
        <v>2</v>
      </c>
      <c r="H11"/>
      <c r="I11"/>
      <c r="J11"/>
    </row>
    <row r="12" spans="1:10" x14ac:dyDescent="0.45">
      <c r="A12" s="71" t="s">
        <v>81</v>
      </c>
      <c r="B12" s="72" t="e">
        <f>LARGE({1,2,3}, 4)</f>
        <v>#NUM!</v>
      </c>
      <c r="H12"/>
      <c r="I12"/>
      <c r="J12"/>
    </row>
    <row r="13" spans="1:10" x14ac:dyDescent="0.45">
      <c r="A13" s="73" t="s">
        <v>78</v>
      </c>
      <c r="B13" s="74">
        <f>DATE(2025, 12, 31)</f>
        <v>46022</v>
      </c>
      <c r="H13"/>
      <c r="I13"/>
      <c r="J13"/>
    </row>
    <row r="14" spans="1:10" x14ac:dyDescent="0.45">
      <c r="A14" s="73" t="s">
        <v>79</v>
      </c>
      <c r="B14" s="74" t="e">
        <f>DATE(10000, 12, 31)</f>
        <v>#NUM!</v>
      </c>
      <c r="H14"/>
      <c r="I14"/>
      <c r="J14"/>
    </row>
    <row r="15" spans="1:10" x14ac:dyDescent="0.45">
      <c r="A15" s="71" t="s">
        <v>74</v>
      </c>
      <c r="B15" s="72">
        <f>DATEDIF("1/1/2023", "1/11/2023", "d")</f>
        <v>10</v>
      </c>
      <c r="H15"/>
      <c r="I15"/>
      <c r="J15"/>
    </row>
    <row r="16" spans="1:10" x14ac:dyDescent="0.45">
      <c r="A16" s="75" t="s">
        <v>75</v>
      </c>
      <c r="B16" s="76" t="e">
        <f>DATEDIF("1/11/2023", "1/1/2023", "d")</f>
        <v>#NUM!</v>
      </c>
      <c r="H16"/>
      <c r="I16"/>
      <c r="J16"/>
    </row>
    <row r="17" spans="1:2" x14ac:dyDescent="0.45">
      <c r="A17"/>
      <c r="B17"/>
    </row>
    <row r="18" spans="1:2" x14ac:dyDescent="0.45">
      <c r="A18" s="25"/>
      <c r="B18"/>
    </row>
    <row r="19" spans="1:2" x14ac:dyDescent="0.45">
      <c r="A19" s="25"/>
      <c r="B19"/>
    </row>
    <row r="20" spans="1:2" x14ac:dyDescent="0.45">
      <c r="A20"/>
      <c r="B20"/>
    </row>
  </sheetData>
  <mergeCells count="1">
    <mergeCell ref="A1:B1"/>
  </mergeCells>
  <phoneticPr fontId="1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4CD99-7061-4F7D-B9F9-EBBCD227F603}">
  <sheetPr codeName="Sheet2"/>
  <dimension ref="A1:F22"/>
  <sheetViews>
    <sheetView workbookViewId="0">
      <selection sqref="A1:C1"/>
    </sheetView>
  </sheetViews>
  <sheetFormatPr defaultColWidth="9.1328125" defaultRowHeight="14.25" x14ac:dyDescent="0.45"/>
  <cols>
    <col min="1" max="4" width="19.59765625" style="9" customWidth="1"/>
    <col min="5" max="16384" width="9.1328125" style="9"/>
  </cols>
  <sheetData>
    <row r="1" spans="1:6" ht="33" customHeight="1" x14ac:dyDescent="0.45">
      <c r="A1" s="82" t="s">
        <v>8</v>
      </c>
      <c r="B1" s="82"/>
      <c r="C1" s="82"/>
    </row>
    <row r="2" spans="1:6" x14ac:dyDescent="0.45">
      <c r="A2" s="15" t="s">
        <v>9</v>
      </c>
      <c r="B2" s="16" t="s">
        <v>10</v>
      </c>
      <c r="C2" s="17" t="s">
        <v>11</v>
      </c>
    </row>
    <row r="3" spans="1:6" x14ac:dyDescent="0.45">
      <c r="A3" s="18">
        <v>45018.590879629628</v>
      </c>
      <c r="B3" s="19">
        <v>45007.83494212963</v>
      </c>
      <c r="C3" s="20" t="e">
        <f>DATEDIF(A3, B3, "d")</f>
        <v>#NUM!</v>
      </c>
    </row>
    <row r="4" spans="1:6" x14ac:dyDescent="0.45">
      <c r="A4" s="18">
        <v>45031.794293981482</v>
      </c>
      <c r="B4" s="19">
        <v>45123.203773148147</v>
      </c>
      <c r="C4" s="20">
        <f t="shared" ref="C4:C17" si="0">DATEDIF(A4, B4, "d")</f>
        <v>92</v>
      </c>
    </row>
    <row r="5" spans="1:6" x14ac:dyDescent="0.45">
      <c r="A5" s="18">
        <v>45004.106504629628</v>
      </c>
      <c r="B5" s="19">
        <v>45059.270520833335</v>
      </c>
      <c r="C5" s="20">
        <f t="shared" si="0"/>
        <v>55</v>
      </c>
      <c r="F5" s="24"/>
    </row>
    <row r="6" spans="1:6" x14ac:dyDescent="0.45">
      <c r="A6" s="18">
        <v>45130.055474537039</v>
      </c>
      <c r="B6" s="19">
        <v>45080.609097222223</v>
      </c>
      <c r="C6" s="20" t="e">
        <f t="shared" si="0"/>
        <v>#NUM!</v>
      </c>
    </row>
    <row r="7" spans="1:6" x14ac:dyDescent="0.45">
      <c r="A7" s="18">
        <v>45046.686192129629</v>
      </c>
      <c r="B7" s="19">
        <v>45067.788564814815</v>
      </c>
      <c r="C7" s="20">
        <f t="shared" si="0"/>
        <v>21</v>
      </c>
    </row>
    <row r="8" spans="1:6" x14ac:dyDescent="0.45">
      <c r="A8" s="18">
        <v>45102.933067129627</v>
      </c>
      <c r="B8" s="19">
        <v>45161.016180555554</v>
      </c>
      <c r="C8" s="20">
        <f t="shared" si="0"/>
        <v>59</v>
      </c>
    </row>
    <row r="9" spans="1:6" x14ac:dyDescent="0.45">
      <c r="A9" s="18">
        <v>45038.642812500002</v>
      </c>
      <c r="B9" s="19">
        <v>45085.547511574077</v>
      </c>
      <c r="C9" s="20">
        <f t="shared" si="0"/>
        <v>47</v>
      </c>
    </row>
    <row r="10" spans="1:6" x14ac:dyDescent="0.45">
      <c r="A10" s="18">
        <v>45102.251562500001</v>
      </c>
      <c r="B10" s="19">
        <v>45060.129224537035</v>
      </c>
      <c r="C10" s="20" t="e">
        <f t="shared" si="0"/>
        <v>#NUM!</v>
      </c>
    </row>
    <row r="11" spans="1:6" x14ac:dyDescent="0.45">
      <c r="A11" s="18">
        <v>45122.301018518519</v>
      </c>
      <c r="B11" s="19">
        <v>45129.752199074072</v>
      </c>
      <c r="C11" s="20">
        <f t="shared" si="0"/>
        <v>7</v>
      </c>
    </row>
    <row r="12" spans="1:6" x14ac:dyDescent="0.45">
      <c r="A12" s="18">
        <v>45010.072708333333</v>
      </c>
      <c r="B12" s="19">
        <v>45087.72760416667</v>
      </c>
      <c r="C12" s="20">
        <f t="shared" si="0"/>
        <v>77</v>
      </c>
    </row>
    <row r="13" spans="1:6" x14ac:dyDescent="0.45">
      <c r="A13" s="18">
        <v>45115.913101851853</v>
      </c>
      <c r="B13" s="19">
        <v>45032.989861111113</v>
      </c>
      <c r="C13" s="20" t="e">
        <f t="shared" si="0"/>
        <v>#NUM!</v>
      </c>
    </row>
    <row r="14" spans="1:6" x14ac:dyDescent="0.45">
      <c r="A14" s="18">
        <v>45095.829375000001</v>
      </c>
      <c r="B14" s="19">
        <v>45170.492476851854</v>
      </c>
      <c r="C14" s="20">
        <f t="shared" si="0"/>
        <v>75</v>
      </c>
    </row>
    <row r="15" spans="1:6" x14ac:dyDescent="0.45">
      <c r="A15" s="18">
        <v>45088.865868055553</v>
      </c>
      <c r="B15" s="19">
        <v>45130.620358796295</v>
      </c>
      <c r="C15" s="20">
        <f t="shared" si="0"/>
        <v>42</v>
      </c>
    </row>
    <row r="16" spans="1:6" x14ac:dyDescent="0.45">
      <c r="A16" s="18">
        <v>45116.843935185185</v>
      </c>
      <c r="B16" s="19">
        <v>45011.261597222219</v>
      </c>
      <c r="C16" s="20" t="e">
        <f t="shared" si="0"/>
        <v>#NUM!</v>
      </c>
    </row>
    <row r="17" spans="1:3" x14ac:dyDescent="0.45">
      <c r="A17" s="21">
        <v>45074.242002314815</v>
      </c>
      <c r="B17" s="22">
        <v>45108.133819444447</v>
      </c>
      <c r="C17" s="23">
        <f t="shared" si="0"/>
        <v>34</v>
      </c>
    </row>
    <row r="18" spans="1:3" x14ac:dyDescent="0.45">
      <c r="A18"/>
      <c r="B18"/>
      <c r="C18"/>
    </row>
    <row r="19" spans="1:3" x14ac:dyDescent="0.45">
      <c r="A19"/>
      <c r="B19"/>
      <c r="C19"/>
    </row>
    <row r="20" spans="1:3" x14ac:dyDescent="0.45">
      <c r="A20"/>
      <c r="B20"/>
      <c r="C20"/>
    </row>
    <row r="21" spans="1:3" x14ac:dyDescent="0.45">
      <c r="A21"/>
      <c r="B21"/>
      <c r="C21"/>
    </row>
    <row r="22" spans="1:3" x14ac:dyDescent="0.45">
      <c r="A22"/>
      <c r="B22"/>
      <c r="C22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8C1D0-5DD2-47DD-ABAC-90ED3E81B313}">
  <dimension ref="A1:I21"/>
  <sheetViews>
    <sheetView workbookViewId="0">
      <selection sqref="A1:B1"/>
    </sheetView>
  </sheetViews>
  <sheetFormatPr defaultColWidth="9.1328125" defaultRowHeight="14.25" x14ac:dyDescent="0.45"/>
  <cols>
    <col min="1" max="2" width="27.265625" style="9" customWidth="1"/>
    <col min="3" max="3" width="19.59765625" style="9" customWidth="1"/>
    <col min="4" max="16384" width="9.1328125" style="9"/>
  </cols>
  <sheetData>
    <row r="1" spans="1:9" ht="33" customHeight="1" x14ac:dyDescent="0.45">
      <c r="A1" s="82" t="s">
        <v>28</v>
      </c>
      <c r="B1" s="82"/>
    </row>
    <row r="2" spans="1:9" x14ac:dyDescent="0.45">
      <c r="A2" s="11" t="s">
        <v>12</v>
      </c>
      <c r="B2" s="12" t="s">
        <v>13</v>
      </c>
    </row>
    <row r="3" spans="1:9" x14ac:dyDescent="0.45">
      <c r="A3" s="26" t="s">
        <v>14</v>
      </c>
      <c r="B3" s="27">
        <f>10^2</f>
        <v>100</v>
      </c>
      <c r="I3" s="31"/>
    </row>
    <row r="4" spans="1:9" x14ac:dyDescent="0.45">
      <c r="A4" s="26" t="s">
        <v>15</v>
      </c>
      <c r="B4" s="27">
        <f>10^5</f>
        <v>100000</v>
      </c>
    </row>
    <row r="5" spans="1:9" x14ac:dyDescent="0.45">
      <c r="A5" s="26" t="s">
        <v>16</v>
      </c>
      <c r="B5" s="27">
        <f>10^10</f>
        <v>10000000000</v>
      </c>
    </row>
    <row r="6" spans="1:9" x14ac:dyDescent="0.45">
      <c r="A6" s="26" t="s">
        <v>17</v>
      </c>
      <c r="B6" s="27">
        <f>10^50</f>
        <v>1.0000000000000001E+50</v>
      </c>
    </row>
    <row r="7" spans="1:9" x14ac:dyDescent="0.45">
      <c r="A7" s="26" t="s">
        <v>18</v>
      </c>
      <c r="B7" s="27">
        <f>10^100</f>
        <v>1E+100</v>
      </c>
    </row>
    <row r="8" spans="1:9" x14ac:dyDescent="0.45">
      <c r="A8" s="26" t="s">
        <v>19</v>
      </c>
      <c r="B8" s="27" t="e">
        <f>10^500</f>
        <v>#NUM!</v>
      </c>
    </row>
    <row r="9" spans="1:9" x14ac:dyDescent="0.45">
      <c r="A9" s="26" t="s">
        <v>27</v>
      </c>
      <c r="B9" s="27" t="e">
        <f>10^1000</f>
        <v>#NUM!</v>
      </c>
    </row>
    <row r="10" spans="1:9" x14ac:dyDescent="0.45">
      <c r="A10" s="26" t="s">
        <v>20</v>
      </c>
      <c r="B10" s="27">
        <f>10^-2</f>
        <v>0.01</v>
      </c>
    </row>
    <row r="11" spans="1:9" x14ac:dyDescent="0.45">
      <c r="A11" s="26" t="s">
        <v>21</v>
      </c>
      <c r="B11" s="27">
        <f>10^-5</f>
        <v>1.0000000000000001E-5</v>
      </c>
    </row>
    <row r="12" spans="1:9" x14ac:dyDescent="0.45">
      <c r="A12" s="26" t="s">
        <v>22</v>
      </c>
      <c r="B12" s="27">
        <f>10^-10</f>
        <v>1E-10</v>
      </c>
    </row>
    <row r="13" spans="1:9" x14ac:dyDescent="0.45">
      <c r="A13" s="26" t="s">
        <v>23</v>
      </c>
      <c r="B13" s="27">
        <f>10^-50</f>
        <v>9.9999999999999989E-51</v>
      </c>
    </row>
    <row r="14" spans="1:9" x14ac:dyDescent="0.45">
      <c r="A14" s="26" t="s">
        <v>24</v>
      </c>
      <c r="B14" s="27">
        <f>10^-100</f>
        <v>1E-100</v>
      </c>
    </row>
    <row r="15" spans="1:9" x14ac:dyDescent="0.45">
      <c r="A15" s="26" t="s">
        <v>25</v>
      </c>
      <c r="B15" s="28">
        <f>10^-500</f>
        <v>0</v>
      </c>
    </row>
    <row r="16" spans="1:9" x14ac:dyDescent="0.45">
      <c r="A16" s="29" t="s">
        <v>26</v>
      </c>
      <c r="B16" s="30">
        <f>10^-1000</f>
        <v>0</v>
      </c>
    </row>
    <row r="17" spans="1:2" x14ac:dyDescent="0.45">
      <c r="A17"/>
      <c r="B17"/>
    </row>
    <row r="18" spans="1:2" x14ac:dyDescent="0.45">
      <c r="A18"/>
      <c r="B18"/>
    </row>
    <row r="19" spans="1:2" x14ac:dyDescent="0.45">
      <c r="A19" s="25"/>
      <c r="B19"/>
    </row>
    <row r="20" spans="1:2" x14ac:dyDescent="0.45">
      <c r="A20" s="25"/>
      <c r="B20"/>
    </row>
    <row r="21" spans="1:2" x14ac:dyDescent="0.45">
      <c r="A21"/>
      <c r="B21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264CB-6361-4BC1-88FA-405743821FA0}">
  <dimension ref="A1:J23"/>
  <sheetViews>
    <sheetView workbookViewId="0">
      <selection sqref="A1:B1"/>
    </sheetView>
  </sheetViews>
  <sheetFormatPr defaultColWidth="9.1328125" defaultRowHeight="14.25" x14ac:dyDescent="0.45"/>
  <cols>
    <col min="1" max="2" width="27.265625" style="9" customWidth="1"/>
    <col min="3" max="3" width="19.59765625" style="9" customWidth="1"/>
    <col min="4" max="16384" width="9.1328125" style="9"/>
  </cols>
  <sheetData>
    <row r="1" spans="1:10" ht="33" customHeight="1" x14ac:dyDescent="0.45">
      <c r="A1" s="82" t="s">
        <v>29</v>
      </c>
      <c r="B1" s="82"/>
      <c r="H1"/>
      <c r="I1"/>
      <c r="J1"/>
    </row>
    <row r="2" spans="1:10" x14ac:dyDescent="0.45">
      <c r="A2" s="32" t="s">
        <v>12</v>
      </c>
      <c r="B2" s="13" t="s">
        <v>13</v>
      </c>
      <c r="H2"/>
      <c r="I2"/>
      <c r="J2"/>
    </row>
    <row r="3" spans="1:10" x14ac:dyDescent="0.45">
      <c r="A3" s="33" t="s">
        <v>30</v>
      </c>
      <c r="B3" s="34">
        <f>2^2</f>
        <v>4</v>
      </c>
      <c r="H3"/>
      <c r="I3"/>
      <c r="J3"/>
    </row>
    <row r="4" spans="1:10" x14ac:dyDescent="0.45">
      <c r="A4" s="33" t="s">
        <v>31</v>
      </c>
      <c r="B4" s="34">
        <f>2^10</f>
        <v>1024</v>
      </c>
      <c r="H4"/>
      <c r="I4"/>
      <c r="J4"/>
    </row>
    <row r="5" spans="1:10" x14ac:dyDescent="0.45">
      <c r="A5" s="33" t="s">
        <v>32</v>
      </c>
      <c r="B5" s="34">
        <f>2^20</f>
        <v>1048576</v>
      </c>
      <c r="H5"/>
      <c r="I5"/>
      <c r="J5"/>
    </row>
    <row r="6" spans="1:10" x14ac:dyDescent="0.45">
      <c r="A6" s="33" t="s">
        <v>33</v>
      </c>
      <c r="B6" s="34">
        <f>2^50</f>
        <v>1125899906842624</v>
      </c>
      <c r="H6"/>
      <c r="I6"/>
      <c r="J6"/>
    </row>
    <row r="7" spans="1:10" x14ac:dyDescent="0.45">
      <c r="A7" s="33" t="s">
        <v>34</v>
      </c>
      <c r="B7" s="34">
        <f>2^100</f>
        <v>1.2676506002282294E+30</v>
      </c>
      <c r="H7"/>
      <c r="I7"/>
      <c r="J7"/>
    </row>
    <row r="8" spans="1:10" x14ac:dyDescent="0.45">
      <c r="A8" s="33" t="s">
        <v>35</v>
      </c>
      <c r="B8" s="34">
        <f>2^2.5</f>
        <v>5.6568542494923806</v>
      </c>
      <c r="H8"/>
      <c r="I8"/>
      <c r="J8"/>
    </row>
    <row r="9" spans="1:10" x14ac:dyDescent="0.45">
      <c r="A9" s="33" t="s">
        <v>36</v>
      </c>
      <c r="B9" s="34">
        <f>2^10.1</f>
        <v>1097.4960256371633</v>
      </c>
      <c r="H9"/>
      <c r="I9"/>
      <c r="J9"/>
    </row>
    <row r="10" spans="1:10" x14ac:dyDescent="0.45">
      <c r="A10" s="33" t="s">
        <v>37</v>
      </c>
      <c r="B10" s="34">
        <f>2^20.45</f>
        <v>1432397.0282664951</v>
      </c>
      <c r="H10"/>
      <c r="I10"/>
      <c r="J10"/>
    </row>
    <row r="11" spans="1:10" x14ac:dyDescent="0.45">
      <c r="A11" s="33" t="s">
        <v>38</v>
      </c>
      <c r="B11" s="34">
        <f>-2^2</f>
        <v>4</v>
      </c>
      <c r="H11"/>
      <c r="I11"/>
      <c r="J11"/>
    </row>
    <row r="12" spans="1:10" x14ac:dyDescent="0.45">
      <c r="A12" s="33" t="s">
        <v>39</v>
      </c>
      <c r="B12" s="34">
        <f>-2^10</f>
        <v>1024</v>
      </c>
      <c r="H12"/>
      <c r="I12"/>
      <c r="J12"/>
    </row>
    <row r="13" spans="1:10" x14ac:dyDescent="0.45">
      <c r="A13" s="33" t="s">
        <v>40</v>
      </c>
      <c r="B13" s="34">
        <f>-2^20</f>
        <v>1048576</v>
      </c>
      <c r="H13"/>
      <c r="I13"/>
      <c r="J13"/>
    </row>
    <row r="14" spans="1:10" x14ac:dyDescent="0.45">
      <c r="A14" s="33" t="s">
        <v>41</v>
      </c>
      <c r="B14" s="34">
        <f>-2^50</f>
        <v>1125899906842624</v>
      </c>
      <c r="H14"/>
      <c r="I14"/>
      <c r="J14"/>
    </row>
    <row r="15" spans="1:10" x14ac:dyDescent="0.45">
      <c r="A15" s="33" t="s">
        <v>42</v>
      </c>
      <c r="B15" s="34">
        <f>-2^100</f>
        <v>1.2676506002282294E+30</v>
      </c>
      <c r="H15"/>
      <c r="I15"/>
      <c r="J15"/>
    </row>
    <row r="16" spans="1:10" x14ac:dyDescent="0.45">
      <c r="A16" s="33" t="s">
        <v>43</v>
      </c>
      <c r="B16" s="34" t="e">
        <f>-2^2.5</f>
        <v>#NUM!</v>
      </c>
      <c r="H16"/>
      <c r="I16"/>
      <c r="J16"/>
    </row>
    <row r="17" spans="1:10" x14ac:dyDescent="0.45">
      <c r="A17" s="33" t="s">
        <v>44</v>
      </c>
      <c r="B17" s="34" t="e">
        <f>-2^10.1</f>
        <v>#NUM!</v>
      </c>
      <c r="H17"/>
      <c r="I17"/>
      <c r="J17"/>
    </row>
    <row r="18" spans="1:10" x14ac:dyDescent="0.45">
      <c r="A18" s="35" t="s">
        <v>45</v>
      </c>
      <c r="B18" s="36" t="e">
        <f>-2^20.45</f>
        <v>#NUM!</v>
      </c>
      <c r="H18"/>
      <c r="I18"/>
      <c r="J18"/>
    </row>
    <row r="19" spans="1:10" x14ac:dyDescent="0.45">
      <c r="A19"/>
      <c r="B19"/>
      <c r="H19"/>
      <c r="I19"/>
      <c r="J19"/>
    </row>
    <row r="20" spans="1:10" x14ac:dyDescent="0.45">
      <c r="A20"/>
      <c r="B20"/>
    </row>
    <row r="21" spans="1:10" x14ac:dyDescent="0.45">
      <c r="A21" s="25"/>
      <c r="B21"/>
    </row>
    <row r="22" spans="1:10" x14ac:dyDescent="0.45">
      <c r="A22" s="25"/>
      <c r="B22"/>
    </row>
    <row r="23" spans="1:10" x14ac:dyDescent="0.45">
      <c r="A23"/>
      <c r="B23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F08CD-7601-47E6-A739-C735A3565131}">
  <dimension ref="A1:I8"/>
  <sheetViews>
    <sheetView workbookViewId="0">
      <selection sqref="A1:E1"/>
    </sheetView>
  </sheetViews>
  <sheetFormatPr defaultColWidth="9.1328125" defaultRowHeight="14.25" x14ac:dyDescent="0.45"/>
  <cols>
    <col min="1" max="1" width="21.59765625" style="37" customWidth="1"/>
    <col min="2" max="2" width="18.59765625" style="37" customWidth="1"/>
    <col min="3" max="3" width="14.86328125" style="37" customWidth="1"/>
    <col min="4" max="4" width="21.59765625" style="37" customWidth="1"/>
    <col min="5" max="5" width="18.59765625" style="37" customWidth="1"/>
    <col min="6" max="16384" width="9.1328125" style="37"/>
  </cols>
  <sheetData>
    <row r="1" spans="1:9" s="9" customFormat="1" ht="33" customHeight="1" x14ac:dyDescent="0.45">
      <c r="A1" s="82" t="s">
        <v>52</v>
      </c>
      <c r="B1" s="82"/>
      <c r="C1" s="82"/>
      <c r="D1" s="82"/>
      <c r="E1" s="82"/>
      <c r="G1"/>
      <c r="H1"/>
      <c r="I1"/>
    </row>
    <row r="2" spans="1:9" x14ac:dyDescent="0.45">
      <c r="A2" s="46" t="s">
        <v>46</v>
      </c>
      <c r="B2" s="47" t="s">
        <v>47</v>
      </c>
      <c r="D2" s="39" t="s">
        <v>46</v>
      </c>
      <c r="E2" s="40" t="s">
        <v>47</v>
      </c>
    </row>
    <row r="3" spans="1:9" x14ac:dyDescent="0.45">
      <c r="A3" s="48" t="s">
        <v>49</v>
      </c>
      <c r="B3" s="49">
        <v>4</v>
      </c>
      <c r="D3" s="41" t="s">
        <v>49</v>
      </c>
      <c r="E3" s="42">
        <v>4</v>
      </c>
    </row>
    <row r="4" spans="1:9" x14ac:dyDescent="0.45">
      <c r="A4" s="48" t="s">
        <v>50</v>
      </c>
      <c r="B4" s="50">
        <v>-8000</v>
      </c>
      <c r="D4" s="41" t="s">
        <v>50</v>
      </c>
      <c r="E4" s="43">
        <v>-8000</v>
      </c>
    </row>
    <row r="5" spans="1:9" x14ac:dyDescent="0.45">
      <c r="A5" s="51" t="s">
        <v>48</v>
      </c>
      <c r="B5" s="52">
        <v>10000</v>
      </c>
      <c r="D5" s="41" t="s">
        <v>48</v>
      </c>
      <c r="E5" s="43">
        <v>10000</v>
      </c>
    </row>
    <row r="6" spans="1:9" x14ac:dyDescent="0.45">
      <c r="B6" s="38"/>
      <c r="D6" s="44" t="s">
        <v>51</v>
      </c>
      <c r="E6" s="45">
        <v>0.8</v>
      </c>
    </row>
    <row r="8" spans="1:9" x14ac:dyDescent="0.45">
      <c r="A8" s="65" t="s">
        <v>53</v>
      </c>
      <c r="B8" s="64" t="e">
        <f>RATE(B3, B4, B5)</f>
        <v>#NUM!</v>
      </c>
      <c r="D8" s="54" t="s">
        <v>53</v>
      </c>
      <c r="E8" s="53">
        <f>RATE(E3, E4, E5, , ,E6)</f>
        <v>0.70542971888338712</v>
      </c>
    </row>
  </sheetData>
  <mergeCells count="1">
    <mergeCell ref="A1:E1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C08C7-F101-46F1-9D2C-5B292CC4D882}">
  <dimension ref="A1:N30"/>
  <sheetViews>
    <sheetView workbookViewId="0">
      <selection sqref="A1:E1"/>
    </sheetView>
  </sheetViews>
  <sheetFormatPr defaultRowHeight="14.25" x14ac:dyDescent="0.45"/>
  <cols>
    <col min="1" max="1" width="21.1328125" customWidth="1"/>
    <col min="2" max="2" width="13.3984375" customWidth="1"/>
    <col min="3" max="3" width="14.59765625" customWidth="1"/>
    <col min="4" max="4" width="21.1328125" customWidth="1"/>
    <col min="5" max="5" width="13.3984375" customWidth="1"/>
    <col min="14" max="14" width="15.265625" bestFit="1" customWidth="1"/>
  </cols>
  <sheetData>
    <row r="1" spans="1:14" ht="33" customHeight="1" x14ac:dyDescent="0.45">
      <c r="A1" s="82" t="s">
        <v>70</v>
      </c>
      <c r="B1" s="82"/>
      <c r="C1" s="82"/>
      <c r="D1" s="82"/>
      <c r="E1" s="82"/>
    </row>
    <row r="2" spans="1:14" x14ac:dyDescent="0.45">
      <c r="A2" s="57" t="s">
        <v>54</v>
      </c>
      <c r="B2" s="58" t="s">
        <v>55</v>
      </c>
      <c r="D2" s="57" t="s">
        <v>54</v>
      </c>
      <c r="E2" s="58" t="s">
        <v>55</v>
      </c>
    </row>
    <row r="3" spans="1:14" x14ac:dyDescent="0.45">
      <c r="A3" s="59" t="s">
        <v>56</v>
      </c>
      <c r="B3" s="60">
        <v>1000</v>
      </c>
      <c r="D3" s="59" t="s">
        <v>56</v>
      </c>
      <c r="E3" s="60">
        <v>-1000</v>
      </c>
    </row>
    <row r="4" spans="1:14" x14ac:dyDescent="0.45">
      <c r="A4" s="59" t="s">
        <v>57</v>
      </c>
      <c r="B4" s="60">
        <v>100</v>
      </c>
      <c r="C4" s="55"/>
      <c r="D4" s="59" t="s">
        <v>57</v>
      </c>
      <c r="E4" s="60">
        <v>100</v>
      </c>
      <c r="N4" s="63"/>
    </row>
    <row r="5" spans="1:14" x14ac:dyDescent="0.45">
      <c r="A5" s="59" t="s">
        <v>58</v>
      </c>
      <c r="B5" s="60">
        <v>120</v>
      </c>
      <c r="D5" s="59" t="s">
        <v>58</v>
      </c>
      <c r="E5" s="60">
        <v>120</v>
      </c>
    </row>
    <row r="6" spans="1:14" x14ac:dyDescent="0.45">
      <c r="A6" s="59" t="s">
        <v>59</v>
      </c>
      <c r="B6" s="60">
        <v>130</v>
      </c>
      <c r="C6" s="55"/>
      <c r="D6" s="59" t="s">
        <v>59</v>
      </c>
      <c r="E6" s="60">
        <v>130</v>
      </c>
    </row>
    <row r="7" spans="1:14" x14ac:dyDescent="0.45">
      <c r="A7" s="59" t="s">
        <v>60</v>
      </c>
      <c r="B7" s="60">
        <v>140</v>
      </c>
      <c r="D7" s="59" t="s">
        <v>60</v>
      </c>
      <c r="E7" s="60">
        <v>140</v>
      </c>
    </row>
    <row r="8" spans="1:14" x14ac:dyDescent="0.45">
      <c r="A8" s="59" t="s">
        <v>61</v>
      </c>
      <c r="B8" s="60">
        <v>150</v>
      </c>
      <c r="D8" s="59" t="s">
        <v>61</v>
      </c>
      <c r="E8" s="60">
        <v>150</v>
      </c>
    </row>
    <row r="9" spans="1:14" x14ac:dyDescent="0.45">
      <c r="A9" s="59" t="s">
        <v>62</v>
      </c>
      <c r="B9" s="60">
        <v>160</v>
      </c>
      <c r="C9" s="55"/>
      <c r="D9" s="59" t="s">
        <v>62</v>
      </c>
      <c r="E9" s="60">
        <v>160</v>
      </c>
    </row>
    <row r="10" spans="1:14" x14ac:dyDescent="0.45">
      <c r="A10" s="59" t="s">
        <v>63</v>
      </c>
      <c r="B10" s="60">
        <v>170</v>
      </c>
      <c r="C10" s="55"/>
      <c r="D10" s="59" t="s">
        <v>63</v>
      </c>
      <c r="E10" s="60">
        <v>170</v>
      </c>
    </row>
    <row r="11" spans="1:14" x14ac:dyDescent="0.45">
      <c r="A11" s="59" t="s">
        <v>64</v>
      </c>
      <c r="B11" s="60">
        <v>180</v>
      </c>
      <c r="C11" s="55"/>
      <c r="D11" s="59" t="s">
        <v>64</v>
      </c>
      <c r="E11" s="60">
        <v>180</v>
      </c>
    </row>
    <row r="12" spans="1:14" x14ac:dyDescent="0.45">
      <c r="A12" s="59" t="s">
        <v>65</v>
      </c>
      <c r="B12" s="60">
        <v>190</v>
      </c>
      <c r="C12" s="55"/>
      <c r="D12" s="59" t="s">
        <v>65</v>
      </c>
      <c r="E12" s="60">
        <v>190</v>
      </c>
    </row>
    <row r="13" spans="1:14" x14ac:dyDescent="0.45">
      <c r="A13" s="59" t="s">
        <v>66</v>
      </c>
      <c r="B13" s="60">
        <v>200</v>
      </c>
      <c r="C13" s="55"/>
      <c r="D13" s="59" t="s">
        <v>66</v>
      </c>
      <c r="E13" s="60">
        <v>200</v>
      </c>
    </row>
    <row r="14" spans="1:14" x14ac:dyDescent="0.45">
      <c r="A14" s="59" t="s">
        <v>67</v>
      </c>
      <c r="B14" s="60">
        <v>210</v>
      </c>
      <c r="C14" s="55"/>
      <c r="D14" s="59" t="s">
        <v>67</v>
      </c>
      <c r="E14" s="60">
        <v>210</v>
      </c>
    </row>
    <row r="15" spans="1:14" x14ac:dyDescent="0.45">
      <c r="A15" s="61" t="s">
        <v>68</v>
      </c>
      <c r="B15" s="62">
        <v>220</v>
      </c>
      <c r="C15" s="55"/>
      <c r="D15" s="61" t="s">
        <v>68</v>
      </c>
      <c r="E15" s="62">
        <v>220</v>
      </c>
    </row>
    <row r="17" spans="1:11" x14ac:dyDescent="0.45">
      <c r="A17" s="66" t="s">
        <v>69</v>
      </c>
      <c r="B17" s="67" t="e">
        <f>IRR(B3:B15)</f>
        <v>#NUM!</v>
      </c>
      <c r="D17" s="68" t="s">
        <v>69</v>
      </c>
      <c r="E17" s="69">
        <f>IRR(E3:E15)</f>
        <v>0.10696925137757574</v>
      </c>
    </row>
    <row r="19" spans="1:11" x14ac:dyDescent="0.45">
      <c r="C19" s="56"/>
    </row>
    <row r="20" spans="1:11" x14ac:dyDescent="0.45">
      <c r="C20" s="56"/>
    </row>
    <row r="30" spans="1:11" x14ac:dyDescent="0.45">
      <c r="K30" t="s">
        <v>6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#NUM error - Examples</vt:lpstr>
      <vt:lpstr>#NUM error</vt:lpstr>
      <vt:lpstr>Invalid data type</vt:lpstr>
      <vt:lpstr>Too big number</vt:lpstr>
      <vt:lpstr>Impossible operation</vt:lpstr>
      <vt:lpstr>Iteration formula</vt:lpstr>
      <vt:lpstr>IRR 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 Cheusheva</dc:creator>
  <cp:lastModifiedBy>Artem Ushakov</cp:lastModifiedBy>
  <dcterms:created xsi:type="dcterms:W3CDTF">2019-10-25T11:03:35Z</dcterms:created>
  <dcterms:modified xsi:type="dcterms:W3CDTF">2023-05-02T12:23:21Z</dcterms:modified>
</cp:coreProperties>
</file>